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Directories\ITS\Budget\"/>
    </mc:Choice>
  </mc:AlternateContent>
  <xr:revisionPtr revIDLastSave="0" documentId="13_ncr:1_{A8F962DE-8B4E-49BF-8082-1E9C6CFE391A}" xr6:coauthVersionLast="36" xr6:coauthVersionMax="36" xr10:uidLastSave="{00000000-0000-0000-0000-000000000000}"/>
  <bookViews>
    <workbookView xWindow="0" yWindow="0" windowWidth="23040" windowHeight="8985" xr2:uid="{098C4813-8E7D-4223-A925-F70FB2D4A1FF}"/>
  </bookViews>
  <sheets>
    <sheet name="Contract List 2020-2021" sheetId="2" r:id="rId1"/>
  </sheets>
  <definedNames>
    <definedName name="_xlnm._FilterDatabase" localSheetId="0" hidden="1">'Contract List 2020-2021'!$A$1:$P$1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6" i="2" l="1"/>
  <c r="J106" i="2"/>
  <c r="L48" i="2" l="1"/>
  <c r="L99" i="2"/>
  <c r="K105" i="2"/>
  <c r="L102" i="2"/>
  <c r="L101" i="2"/>
  <c r="L100" i="2"/>
  <c r="L92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J73" i="2"/>
  <c r="L72" i="2"/>
  <c r="J69" i="2"/>
  <c r="L66" i="2"/>
  <c r="L65" i="2"/>
  <c r="L64" i="2"/>
  <c r="J62" i="2"/>
  <c r="L59" i="2"/>
  <c r="L49" i="2"/>
  <c r="L46" i="2"/>
  <c r="J42" i="2"/>
  <c r="L41" i="2"/>
  <c r="L38" i="2"/>
  <c r="L37" i="2"/>
  <c r="L36" i="2"/>
  <c r="L34" i="2"/>
  <c r="L32" i="2"/>
  <c r="L31" i="2"/>
  <c r="L30" i="2"/>
  <c r="L26" i="2"/>
  <c r="L24" i="2"/>
  <c r="L20" i="2"/>
  <c r="L19" i="2"/>
  <c r="L18" i="2"/>
  <c r="L17" i="2"/>
  <c r="L15" i="2"/>
  <c r="L14" i="2"/>
  <c r="L9" i="2"/>
  <c r="L8" i="2"/>
  <c r="J105" i="2" l="1"/>
  <c r="L10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Nevils, Lynn</author>
  </authors>
  <commentList>
    <comment ref="K7" authorId="0" shapeId="0" xr:uid="{9219198A-4CF4-4431-8E89-40338FB2E05F}">
      <text>
        <r>
          <rPr>
            <b/>
            <sz val="9"/>
            <color indexed="81"/>
            <rFont val="Tahoma"/>
            <family val="2"/>
          </rPr>
          <t>Nevils, Lynn:</t>
        </r>
        <r>
          <rPr>
            <sz val="9"/>
            <color indexed="81"/>
            <rFont val="Tahoma"/>
            <family val="2"/>
          </rPr>
          <t xml:space="preserve">
Quote is from Aurora Enterprise. Received quote from Carasoft/still confiriming is price is based on CMAS</t>
        </r>
      </text>
    </comment>
    <comment ref="J42" authorId="0" shapeId="0" xr:uid="{C1753632-792C-410A-9941-A4141204B053}">
      <text>
        <r>
          <rPr>
            <b/>
            <sz val="9"/>
            <color indexed="81"/>
            <rFont val="Tahoma"/>
            <family val="2"/>
          </rPr>
          <t>Nevils, Lynn:</t>
        </r>
        <r>
          <rPr>
            <sz val="9"/>
            <color indexed="81"/>
            <rFont val="Tahoma"/>
            <family val="2"/>
          </rPr>
          <t xml:space="preserve">
Pd for 2 years - 6/30/20
</t>
        </r>
      </text>
    </comment>
    <comment ref="K42" authorId="0" shapeId="0" xr:uid="{7C2F9788-ED9E-49D7-A88D-EFD133E7A303}">
      <text>
        <r>
          <rPr>
            <b/>
            <sz val="9"/>
            <color indexed="81"/>
            <rFont val="Tahoma"/>
            <family val="2"/>
          </rPr>
          <t>Nevils, Lynn:</t>
        </r>
        <r>
          <rPr>
            <sz val="9"/>
            <color indexed="81"/>
            <rFont val="Tahoma"/>
            <family val="2"/>
          </rPr>
          <t xml:space="preserve">
Platinum cost: $29,204.64
Diamond cost: $42,518.42</t>
        </r>
      </text>
    </comment>
    <comment ref="J62" authorId="0" shapeId="0" xr:uid="{56D4D2AD-EF8F-425B-A844-29961CC30B49}">
      <text>
        <r>
          <rPr>
            <b/>
            <sz val="9"/>
            <color indexed="81"/>
            <rFont val="Tahoma"/>
            <family val="2"/>
          </rPr>
          <t>Nevils, Lynn:</t>
        </r>
        <r>
          <rPr>
            <sz val="9"/>
            <color indexed="81"/>
            <rFont val="Tahoma"/>
            <family val="2"/>
          </rPr>
          <t xml:space="preserve">
Pd for 3 years; Yr 3 cost
</t>
        </r>
      </text>
    </comment>
    <comment ref="K62" authorId="0" shapeId="0" xr:uid="{A5408491-5EFA-4BB8-95FC-CC934037C247}">
      <text>
        <r>
          <rPr>
            <b/>
            <sz val="9"/>
            <color indexed="81"/>
            <rFont val="Tahoma"/>
            <family val="2"/>
          </rPr>
          <t>Nevils, Lynn:</t>
        </r>
        <r>
          <rPr>
            <sz val="9"/>
            <color indexed="81"/>
            <rFont val="Tahoma"/>
            <family val="2"/>
          </rPr>
          <t xml:space="preserve">
Pd for 3 years; Yr 3 cost
</t>
        </r>
      </text>
    </comment>
    <comment ref="J65" authorId="0" shapeId="0" xr:uid="{574CFC91-54FC-4C7F-8189-0C3768D45B65}">
      <text>
        <r>
          <rPr>
            <b/>
            <sz val="9"/>
            <color indexed="81"/>
            <rFont val="Tahoma"/>
            <family val="2"/>
          </rPr>
          <t>Nevils, Lynn:</t>
        </r>
        <r>
          <rPr>
            <sz val="9"/>
            <color indexed="81"/>
            <rFont val="Tahoma"/>
            <family val="2"/>
          </rPr>
          <t xml:space="preserve">
Lic. For Michael Hoang</t>
        </r>
      </text>
    </comment>
    <comment ref="K65" authorId="0" shapeId="0" xr:uid="{8217B8A3-E5C4-4EB7-8714-844ED8FA2BC8}">
      <text>
        <r>
          <rPr>
            <b/>
            <sz val="9"/>
            <color indexed="81"/>
            <rFont val="Tahoma"/>
            <family val="2"/>
          </rPr>
          <t>Nevils, Lynn:</t>
        </r>
        <r>
          <rPr>
            <sz val="9"/>
            <color indexed="81"/>
            <rFont val="Tahoma"/>
            <family val="2"/>
          </rPr>
          <t xml:space="preserve">
Lic. For Michael Hoang</t>
        </r>
      </text>
    </comment>
    <comment ref="J69" authorId="0" shapeId="0" xr:uid="{C6012782-FC80-4AB7-B1C8-130C73DE102F}">
      <text>
        <r>
          <rPr>
            <b/>
            <sz val="9"/>
            <color indexed="81"/>
            <rFont val="Tahoma"/>
            <family val="2"/>
          </rPr>
          <t>Nevils, Lynn:</t>
        </r>
        <r>
          <rPr>
            <sz val="9"/>
            <color indexed="81"/>
            <rFont val="Tahoma"/>
            <family val="2"/>
          </rPr>
          <t xml:space="preserve">
Journal entry in 2019-20 GL
</t>
        </r>
      </text>
    </comment>
    <comment ref="K69" authorId="0" shapeId="0" xr:uid="{26C0CC7A-A1ED-4C1A-AE2F-9BD46D96C056}">
      <text>
        <r>
          <rPr>
            <b/>
            <sz val="9"/>
            <color indexed="81"/>
            <rFont val="Tahoma"/>
            <family val="2"/>
          </rPr>
          <t>Nevils, Lynn:</t>
        </r>
        <r>
          <rPr>
            <sz val="9"/>
            <color indexed="81"/>
            <rFont val="Tahoma"/>
            <family val="2"/>
          </rPr>
          <t xml:space="preserve">
Pd for 3 years: Yr 2 cost
</t>
        </r>
      </text>
    </comment>
    <comment ref="J73" authorId="0" shapeId="0" xr:uid="{1296CFC6-94D0-4304-8996-40049B2EB8F8}">
      <text>
        <r>
          <rPr>
            <b/>
            <sz val="9"/>
            <color indexed="81"/>
            <rFont val="Tahoma"/>
            <family val="2"/>
          </rPr>
          <t xml:space="preserve">Nevils, Lynn:
Pd for 2yrs; Yr 2 cost
</t>
        </r>
      </text>
    </comment>
    <comment ref="J98" authorId="0" shapeId="0" xr:uid="{391B6FC2-B3FC-4BA9-9438-11DBD86F75FD}">
      <text>
        <r>
          <rPr>
            <b/>
            <sz val="9"/>
            <color indexed="81"/>
            <rFont val="Tahoma"/>
            <family val="2"/>
          </rPr>
          <t>Nevils, Lynn:</t>
        </r>
        <r>
          <rPr>
            <sz val="9"/>
            <color indexed="81"/>
            <rFont val="Tahoma"/>
            <family val="2"/>
          </rPr>
          <t xml:space="preserve">
Journal entry in 2019-20 GL</t>
        </r>
      </text>
    </comment>
    <comment ref="J99" authorId="0" shapeId="0" xr:uid="{8303495D-A190-445F-B5EC-EDFC9F44C3EA}">
      <text>
        <r>
          <rPr>
            <b/>
            <sz val="9"/>
            <color indexed="81"/>
            <rFont val="Tahoma"/>
            <family val="2"/>
          </rPr>
          <t>Nevils, Lynn:</t>
        </r>
        <r>
          <rPr>
            <sz val="9"/>
            <color indexed="81"/>
            <rFont val="Tahoma"/>
            <family val="2"/>
          </rPr>
          <t xml:space="preserve">
Journal entry in 2019-20 GL
</t>
        </r>
      </text>
    </comment>
  </commentList>
</comments>
</file>

<file path=xl/sharedStrings.xml><?xml version="1.0" encoding="utf-8"?>
<sst xmlns="http://schemas.openxmlformats.org/spreadsheetml/2006/main" count="713" uniqueCount="196">
  <si>
    <t>Vendor Name</t>
  </si>
  <si>
    <t>Vendor ID #</t>
  </si>
  <si>
    <t>Site</t>
  </si>
  <si>
    <t>Department</t>
  </si>
  <si>
    <t>Contact</t>
  </si>
  <si>
    <t>Campus Point of Contact</t>
  </si>
  <si>
    <t>Key</t>
  </si>
  <si>
    <t>Service</t>
  </si>
  <si>
    <t>Cost for FY          19-20</t>
  </si>
  <si>
    <t>Cost for FY          20-21</t>
  </si>
  <si>
    <t>Pricing Note</t>
  </si>
  <si>
    <t>Term</t>
  </si>
  <si>
    <t>From</t>
  </si>
  <si>
    <t>To</t>
  </si>
  <si>
    <t>Ad Astra Information System</t>
  </si>
  <si>
    <t>DO</t>
  </si>
  <si>
    <t>ITS</t>
  </si>
  <si>
    <t>S. Davis</t>
  </si>
  <si>
    <t>S</t>
  </si>
  <si>
    <t>Astra Schedule Blue (FTE 20,000 or larger, interface maintenance fee)</t>
  </si>
  <si>
    <t>1</t>
  </si>
  <si>
    <t>Hosting Fee</t>
  </si>
  <si>
    <t>3-3</t>
  </si>
  <si>
    <t>American Security Group</t>
  </si>
  <si>
    <t>D. Clacken</t>
  </si>
  <si>
    <t>OnSSI Ocularis Support - Camera Licenses (984)</t>
  </si>
  <si>
    <t>Calero Software</t>
  </si>
  <si>
    <t>VeraSMART Call Accounting System</t>
  </si>
  <si>
    <t>Carahsoft Technology Corp</t>
  </si>
  <si>
    <t>Jira Cloud License &amp; App (25)</t>
  </si>
  <si>
    <t>Avecto - Defendpoint licenses and support</t>
  </si>
  <si>
    <t>CCLC Community College League</t>
  </si>
  <si>
    <t>Turnitin - Plagiarism</t>
  </si>
  <si>
    <t>CDW Government Inc</t>
  </si>
  <si>
    <t>Cisco Umbrella Support</t>
  </si>
  <si>
    <t>Coast Electric</t>
  </si>
  <si>
    <t>Cleaning of Cameras - District Wide</t>
  </si>
  <si>
    <t>Collegesource Inc</t>
  </si>
  <si>
    <t>Catalink all catalogs</t>
  </si>
  <si>
    <t>Computerland of Silicon Valley</t>
  </si>
  <si>
    <t>T. Brown</t>
  </si>
  <si>
    <t>Software subscription renewal for Sassafrass K2 Technical Services</t>
  </si>
  <si>
    <t>Jetnexus support</t>
  </si>
  <si>
    <t>Symantec Academic Subscription</t>
  </si>
  <si>
    <t>Adobe-Creative Cloud Enterprise</t>
  </si>
  <si>
    <t>VMWare software license support</t>
  </si>
  <si>
    <t>J. Gonzalez</t>
  </si>
  <si>
    <t xml:space="preserve">Microsoft Campus Agreement for RSCCD </t>
  </si>
  <si>
    <t>Microsoft Campus Agreement for SAC</t>
  </si>
  <si>
    <t>Microsoft Campus Agreement for SCC</t>
  </si>
  <si>
    <t>Airwatch Workspace 1</t>
  </si>
  <si>
    <t>Curvature (Formerly SMS)</t>
  </si>
  <si>
    <t>Software support for Proliant Servers</t>
  </si>
  <si>
    <t>M</t>
  </si>
  <si>
    <t>Annual Software renewal for SMS + SMARTnet - Cisco Gear Support</t>
  </si>
  <si>
    <t>Data Clean Corp</t>
  </si>
  <si>
    <t>Data Center - Decontamination - (3) rooms/2x/year</t>
  </si>
  <si>
    <t>DLT Solutions</t>
  </si>
  <si>
    <t xml:space="preserve">Red Hat Enterprise Linux </t>
  </si>
  <si>
    <t>TOAD - SQL server Pro Edition</t>
  </si>
  <si>
    <t>ECS Imaging Inc</t>
  </si>
  <si>
    <t>Updates &amp; Maintenance software support - Laserfiche &amp; Quick Fields</t>
  </si>
  <si>
    <t>Educause</t>
  </si>
  <si>
    <t>Domain name renewal for sac.edu and sccollege.edu</t>
  </si>
  <si>
    <t>Pd. In full</t>
  </si>
  <si>
    <t>3 yrs</t>
  </si>
  <si>
    <t>Domain name renewal for rsccd.edu</t>
  </si>
  <si>
    <t>Ellucian Inc.</t>
  </si>
  <si>
    <t>Application Server 401-500 partner maintenance</t>
  </si>
  <si>
    <t>SQL Unrestricted Colleague Licenses - Maintenance fee</t>
  </si>
  <si>
    <t>Identity Service</t>
  </si>
  <si>
    <t>5-5</t>
  </si>
  <si>
    <t>Software maintenance &amp; licenses: (Colleague for Core, Student, HR &amp; Financial modules),  Application Dev Environment, E-commerce,  Mobile Application Edition &amp; Application Service Partner</t>
  </si>
  <si>
    <t>Colleague Self-service Financial Aid Maintenance</t>
  </si>
  <si>
    <t xml:space="preserve">Application Management &amp; Application Hosting Services </t>
  </si>
  <si>
    <t>4-5</t>
  </si>
  <si>
    <t>Subscription - Ellucian Payment Center by Touchnet</t>
  </si>
  <si>
    <t>Mobile Go cloud service server application managed service</t>
  </si>
  <si>
    <t>Annual Subscription for Canvas Intelligent Learning Platform</t>
  </si>
  <si>
    <t>2-3</t>
  </si>
  <si>
    <t>Evisions</t>
  </si>
  <si>
    <t>Maintenance &amp; Support - Enterprise Fusion Solution</t>
  </si>
  <si>
    <t>Faronics</t>
  </si>
  <si>
    <t>Deep Freeze licenses (1050/ea)</t>
  </si>
  <si>
    <t>Golden Star Technology, Inc</t>
  </si>
  <si>
    <t>Annual maintenance for Informacast System &amp; Informacast Moble</t>
  </si>
  <si>
    <t>Knowb4</t>
  </si>
  <si>
    <t>1.55 yrs</t>
  </si>
  <si>
    <t>Hyland LLC (Formerly Lexmark)</t>
  </si>
  <si>
    <t>Imagenow licenses</t>
  </si>
  <si>
    <t>IBM</t>
  </si>
  <si>
    <t>SPSS Advanced Statistics</t>
  </si>
  <si>
    <t>Internet2</t>
  </si>
  <si>
    <t>InCommon Certificate - Level 4</t>
  </si>
  <si>
    <t>Instructure</t>
  </si>
  <si>
    <t>Canvas Cloud Subscription SAC</t>
  </si>
  <si>
    <t>KLM, Inc</t>
  </si>
  <si>
    <t>Data Center - HVAC - Maintenance - 3 Liebert Delux Sys II AC's; SN #s: 53941A, 327983-001, 32738-002; Emergency Repair</t>
  </si>
  <si>
    <t>Konica Minolta</t>
  </si>
  <si>
    <t>L</t>
  </si>
  <si>
    <t>SAC ITS Minolta Bizhub 458; S/N: A9HH011001795</t>
  </si>
  <si>
    <t>2-5</t>
  </si>
  <si>
    <t>SAC ITS Minolta Bizhub 458; S/N: A9HH011001795 -Maintenance/copies</t>
  </si>
  <si>
    <t>Lorbel</t>
  </si>
  <si>
    <t xml:space="preserve">Annual Preventative Maintenance for generators at SAC </t>
  </si>
  <si>
    <t>Will not renew</t>
  </si>
  <si>
    <t>30kVA Eaton UPS Model: 9330-30, S/N: EX515AXX27</t>
  </si>
  <si>
    <t>40kVA Eaton UPS Model: 9330-40, S/N: EX023AXX25</t>
  </si>
  <si>
    <t>40kVA Eaton UPS Model: 9390-30, S/N: EF311CBB01</t>
  </si>
  <si>
    <t>20kVA Eaton UPS Model: 9355-20, S/N: EY315KXX19</t>
  </si>
  <si>
    <t>40kVA Eaton UPS Model: 9390-40, S/N: ED114CBB09</t>
  </si>
  <si>
    <t>160kVA Eaton UPS Model: 9390-160, S/N: EB364CBA01</t>
  </si>
  <si>
    <t>NBC Universal Media LLC</t>
  </si>
  <si>
    <t>C. Kushida/S. James</t>
  </si>
  <si>
    <t>NBC Learn</t>
  </si>
  <si>
    <t>Nth Generation Computing Inc.</t>
  </si>
  <si>
    <t>Software support for Foundation Care for HP Servers</t>
  </si>
  <si>
    <t>HP OneView Support</t>
  </si>
  <si>
    <t xml:space="preserve">Cylance </t>
  </si>
  <si>
    <t>Optiv Security Inc</t>
  </si>
  <si>
    <t>Palo Alto Software support for Threat Prevention</t>
  </si>
  <si>
    <t>O'Reilly Media Inc</t>
  </si>
  <si>
    <t>Safari Books Online, Technical Book Repository</t>
  </si>
  <si>
    <t>PCM-G (Formerly En Pointe Tech Sales LLC )</t>
  </si>
  <si>
    <t>Veritas Enterprise Vault (E-Discovery, Storage Mgt &amp; File System Archiving &amp; Search)</t>
  </si>
  <si>
    <t>Pluralsight LLC</t>
  </si>
  <si>
    <t>Annual license renewal: Academic Professional</t>
  </si>
  <si>
    <t>9 mos</t>
  </si>
  <si>
    <t>Presidio Networked Solutions</t>
  </si>
  <si>
    <t>Cisco Cloud Email Security-License/Support</t>
  </si>
  <si>
    <t>SectorPoint Inc</t>
  </si>
  <si>
    <t>Software support - SWS Dynamic Web Suite for SAC, SCC &amp; DO</t>
  </si>
  <si>
    <t>Remote service provision (RSP)</t>
  </si>
  <si>
    <t>SHI International</t>
  </si>
  <si>
    <t>Annual Software support/maint. for Solarwinds</t>
  </si>
  <si>
    <t>Sidepath Inc</t>
  </si>
  <si>
    <t>Software renewal, essential NBD parts only, BR-6505-12PORT, BR-6505-24 PORT, S/N: CCD2519M039 &amp; CCD2519M037</t>
  </si>
  <si>
    <t>2 yrs</t>
  </si>
  <si>
    <t>Dell Compellent for SCC</t>
  </si>
  <si>
    <t>Dell Compellent for SAC</t>
  </si>
  <si>
    <t>PowerEdgeM630 Support Renewal (Service Tag #s: 2D6PV52, 2D6QV52, 7JP4C42, 7JP5C42, 7JP6C42, 7JQ4C42)</t>
  </si>
  <si>
    <t>PowerEdge M1000E and Force 10 MXL ProSupport renewal (Service Tag #: F2V5Q22)</t>
  </si>
  <si>
    <t>PowerEdgeM620 Support Renewal (Service Tag #F5N6Q22)</t>
  </si>
  <si>
    <t>Force MXL 10_40 Support Renewal (Service Tag #s: 2NZN0Z1, 7MZN0Z1)</t>
  </si>
  <si>
    <t>Force MXL 10_40 Support Renewal (Service Tag #s: F2V7Q22, F2VHN22)</t>
  </si>
  <si>
    <t>BrocadeM6505 Support Renewal (Service Tag #: C1VGXP1, G2VGXP1)</t>
  </si>
  <si>
    <t>BrocadeM6505 Support Renewal (Service Tag #: J2VGXP1)</t>
  </si>
  <si>
    <t>Watchdog ICX 6610 Essential Remote (Serial #: BXK2507J0HL, BXP2502J2BF, BXK2507J0FD,
BXK2507J0FL, BXK2507J0FN, BXK2507J0HR, BXK2507J0HZ, BXN2549H1GC, BXN2549H1GD,
BXN2549H1GB,BXN2549H1GE, BXN2549H1G7, BXN2549H1GF,
BXK3846K075, BXM2521H00M, BXL2548H0HF &amp; BXL2548H0JB)</t>
  </si>
  <si>
    <t>Watchdog NBD Parts Only Support (Serial #: BXN3845K02A &amp; BXM2552G00S)</t>
  </si>
  <si>
    <t>Watchdog ICX 7750 Essential Remote (Serial #: CRH3312M0D3, CRH3312M0EW, CRH3305L00T,
CRH3305L0KJ, CRH3305L0KH &amp;
CRH3305L0MG)</t>
  </si>
  <si>
    <t>Fiber Channel Switches - ESSENTIAL NBD PARTS ONLY SUPPORT RENEWAL, BR-6510-24 PORT, BR-6510-48 PORT (4); (Serial #s: BRW2516K054, BRW2516K055, BRW2548L01C &amp; BRW2548L00C)</t>
  </si>
  <si>
    <t>Siteimprove Inc</t>
  </si>
  <si>
    <t>Web Monitoring Service</t>
  </si>
  <si>
    <t>TechnoPro Computer Solutions</t>
  </si>
  <si>
    <t>ClockWork support plan</t>
  </si>
  <si>
    <t>Techstrata LLC</t>
  </si>
  <si>
    <t>Juniper VPN HW Support</t>
  </si>
  <si>
    <t>Pulse Secure Networks VPN
Appliance</t>
  </si>
  <si>
    <t>Thycotic Software Ltd</t>
  </si>
  <si>
    <t>Secret Server</t>
  </si>
  <si>
    <t>Touchnet Information Systems</t>
  </si>
  <si>
    <t>Subscription-Touchnet POS Client &amp; Bill+Payment Mobile</t>
  </si>
  <si>
    <t>Trimdata Corp</t>
  </si>
  <si>
    <t>FA-Link User Fee - SAC &amp; SCC Bookstore</t>
  </si>
  <si>
    <t>Tyler Technologies, Inc.</t>
  </si>
  <si>
    <t>nDiscovery managed solutions for data and enterprise system protection</t>
  </si>
  <si>
    <t>Cyber Security Partnership Program</t>
  </si>
  <si>
    <t>Nessuss Vulnerability Assessment</t>
  </si>
  <si>
    <t>Utelogy Inc</t>
  </si>
  <si>
    <t>U-Manage Portal - Districtwide</t>
  </si>
  <si>
    <t>VPLS Solutions LLC</t>
  </si>
  <si>
    <t>Exagrid</t>
  </si>
  <si>
    <t>5 yrs</t>
  </si>
  <si>
    <t>Veeam Availability Suite Ent Plus (36) &amp; Premium Support (4)</t>
  </si>
  <si>
    <t>18 mos</t>
  </si>
  <si>
    <t>Premium Support (56) &amp; Veeam Availability Suite Ent Plus (3)</t>
  </si>
  <si>
    <t>Aruba License &amp; Suppport</t>
  </si>
  <si>
    <t>Annual renewal for Cisco Phone System</t>
  </si>
  <si>
    <t>Wilcon (Freedom Telecommunications, LLC)</t>
  </si>
  <si>
    <t>Fiber Optic Connection - Districtwide</t>
  </si>
  <si>
    <t>7-10</t>
  </si>
  <si>
    <t>Zoho Corp</t>
  </si>
  <si>
    <t>ManageEngine ADManager Plus Professional; Software &amp; Support</t>
  </si>
  <si>
    <t>Purpose</t>
  </si>
  <si>
    <t>2020 pricing for initial purchase/ 2021 pricing solely for renewal</t>
  </si>
  <si>
    <t>Estimated Cost FY 20-21 (based on 2020 price increase)</t>
  </si>
  <si>
    <t>Hit Labs Inc.</t>
  </si>
  <si>
    <t>Pronto</t>
  </si>
  <si>
    <t>ConexEd</t>
  </si>
  <si>
    <t>CraniumCafe/online tutoring expansion for Academic Affairs</t>
  </si>
  <si>
    <t>TRI</t>
  </si>
  <si>
    <t>New contract</t>
  </si>
  <si>
    <t>TeamViewer</t>
  </si>
  <si>
    <t>Point N Click</t>
  </si>
  <si>
    <t>Telehealth for students to be seen by nursing staff remotely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</si>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</sst>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m/d/yy;@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rgb="FF00808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u/>
      <sz val="10"/>
      <color theme="1"/>
      <name val="Arial"/>
      <family val="2"/>
    </font>
    <font>
      <b/>
      <u/>
      <sz val="11"/>
      <color theme="1" tint="0.3499862666707357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2060"/>
      <name val="Arial"/>
      <family val="2"/>
    </font>
    <font>
      <b/>
      <sz val="8"/>
      <color rgb="FF002060"/>
      <name val="Arial"/>
      <family val="2"/>
    </font>
    <font>
      <b/>
      <sz val="11"/>
      <color theme="1"/>
      <name val="Arial"/>
      <family val="2"/>
    </font>
    <font>
      <b/>
      <u val="double"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CDFFE6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F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ill="1"/>
    <xf numFmtId="0" fontId="4" fillId="0" borderId="2" xfId="0" applyFont="1" applyFill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164" fontId="5" fillId="3" borderId="3" xfId="0" applyNumberFormat="1" applyFont="1" applyFill="1" applyBorder="1" applyAlignment="1">
      <alignment horizontal="left" wrapText="1"/>
    </xf>
    <xf numFmtId="164" fontId="2" fillId="4" borderId="3" xfId="0" applyNumberFormat="1" applyFont="1" applyFill="1" applyBorder="1" applyAlignment="1">
      <alignment horizontal="left" wrapText="1"/>
    </xf>
    <xf numFmtId="165" fontId="4" fillId="0" borderId="3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164" fontId="5" fillId="3" borderId="7" xfId="0" applyNumberFormat="1" applyFont="1" applyFill="1" applyBorder="1" applyAlignment="1">
      <alignment horizontal="left" wrapText="1"/>
    </xf>
    <xf numFmtId="164" fontId="2" fillId="4" borderId="7" xfId="0" applyNumberFormat="1" applyFont="1" applyFill="1" applyBorder="1" applyAlignment="1">
      <alignment horizontal="left" wrapText="1"/>
    </xf>
    <xf numFmtId="165" fontId="4" fillId="0" borderId="7" xfId="0" applyNumberFormat="1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 wrapText="1"/>
    </xf>
    <xf numFmtId="49" fontId="3" fillId="0" borderId="7" xfId="0" applyNumberFormat="1" applyFont="1" applyFill="1" applyBorder="1" applyAlignment="1">
      <alignment wrapText="1"/>
    </xf>
    <xf numFmtId="49" fontId="3" fillId="0" borderId="7" xfId="0" applyNumberFormat="1" applyFont="1" applyBorder="1" applyAlignment="1">
      <alignment wrapText="1"/>
    </xf>
    <xf numFmtId="164" fontId="4" fillId="0" borderId="7" xfId="0" applyNumberFormat="1" applyFont="1" applyBorder="1" applyAlignment="1">
      <alignment wrapText="1"/>
    </xf>
    <xf numFmtId="0" fontId="4" fillId="7" borderId="7" xfId="0" applyFont="1" applyFill="1" applyBorder="1" applyAlignment="1">
      <alignment wrapText="1"/>
    </xf>
    <xf numFmtId="16" fontId="4" fillId="0" borderId="7" xfId="0" applyNumberFormat="1" applyFont="1" applyBorder="1" applyAlignment="1">
      <alignment wrapText="1"/>
    </xf>
    <xf numFmtId="164" fontId="5" fillId="0" borderId="7" xfId="0" applyNumberFormat="1" applyFont="1" applyFill="1" applyBorder="1" applyAlignment="1">
      <alignment horizontal="left" wrapText="1"/>
    </xf>
    <xf numFmtId="164" fontId="5" fillId="8" borderId="7" xfId="0" applyNumberFormat="1" applyFont="1" applyFill="1" applyBorder="1" applyAlignment="1">
      <alignment horizontal="left" wrapText="1"/>
    </xf>
    <xf numFmtId="164" fontId="6" fillId="3" borderId="7" xfId="0" applyNumberFormat="1" applyFont="1" applyFill="1" applyBorder="1" applyAlignment="1">
      <alignment horizontal="left" wrapText="1"/>
    </xf>
    <xf numFmtId="0" fontId="4" fillId="0" borderId="9" xfId="0" applyFont="1" applyFill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0" fillId="0" borderId="7" xfId="0" applyBorder="1"/>
    <xf numFmtId="0" fontId="7" fillId="0" borderId="7" xfId="0" applyFont="1" applyBorder="1" applyAlignment="1">
      <alignment wrapText="1"/>
    </xf>
    <xf numFmtId="49" fontId="4" fillId="0" borderId="7" xfId="0" applyNumberFormat="1" applyFont="1" applyFill="1" applyBorder="1" applyAlignment="1">
      <alignment horizontal="center" wrapText="1"/>
    </xf>
    <xf numFmtId="0" fontId="4" fillId="9" borderId="7" xfId="0" applyFont="1" applyFill="1" applyBorder="1" applyAlignment="1">
      <alignment wrapText="1"/>
    </xf>
    <xf numFmtId="0" fontId="4" fillId="10" borderId="7" xfId="0" applyFont="1" applyFill="1" applyBorder="1" applyAlignment="1">
      <alignment wrapText="1"/>
    </xf>
    <xf numFmtId="0" fontId="4" fillId="11" borderId="7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49" fontId="3" fillId="0" borderId="4" xfId="0" applyNumberFormat="1" applyFont="1" applyBorder="1" applyAlignment="1">
      <alignment wrapText="1"/>
    </xf>
    <xf numFmtId="164" fontId="5" fillId="3" borderId="4" xfId="0" applyNumberFormat="1" applyFont="1" applyFill="1" applyBorder="1" applyAlignment="1">
      <alignment horizontal="left" wrapText="1"/>
    </xf>
    <xf numFmtId="164" fontId="2" fillId="4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wrapText="1"/>
    </xf>
    <xf numFmtId="165" fontId="4" fillId="0" borderId="4" xfId="0" applyNumberFormat="1" applyFont="1" applyFill="1" applyBorder="1" applyAlignment="1">
      <alignment horizontal="center" wrapText="1"/>
    </xf>
    <xf numFmtId="8" fontId="8" fillId="0" borderId="0" xfId="0" applyNumberFormat="1" applyFont="1" applyAlignment="1">
      <alignment horizontal="left"/>
    </xf>
    <xf numFmtId="8" fontId="1" fillId="4" borderId="0" xfId="0" applyNumberFormat="1" applyFont="1" applyFill="1" applyAlignment="1">
      <alignment horizontal="left"/>
    </xf>
    <xf numFmtId="0" fontId="4" fillId="0" borderId="11" xfId="0" applyFont="1" applyFill="1" applyBorder="1" applyAlignment="1">
      <alignment wrapText="1"/>
    </xf>
    <xf numFmtId="0" fontId="4" fillId="0" borderId="12" xfId="0" applyFont="1" applyFill="1" applyBorder="1" applyAlignment="1">
      <alignment wrapText="1"/>
    </xf>
    <xf numFmtId="0" fontId="4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wrapText="1"/>
    </xf>
    <xf numFmtId="0" fontId="4" fillId="0" borderId="13" xfId="0" applyFont="1" applyBorder="1" applyAlignment="1">
      <alignment horizontal="left" wrapText="1"/>
    </xf>
    <xf numFmtId="49" fontId="3" fillId="0" borderId="13" xfId="0" applyNumberFormat="1" applyFont="1" applyBorder="1" applyAlignment="1">
      <alignment wrapText="1"/>
    </xf>
    <xf numFmtId="164" fontId="5" fillId="3" borderId="13" xfId="0" applyNumberFormat="1" applyFont="1" applyFill="1" applyBorder="1" applyAlignment="1">
      <alignment horizontal="left" wrapText="1"/>
    </xf>
    <xf numFmtId="164" fontId="2" fillId="4" borderId="13" xfId="0" applyNumberFormat="1" applyFont="1" applyFill="1" applyBorder="1" applyAlignment="1">
      <alignment horizontal="left" wrapText="1"/>
    </xf>
    <xf numFmtId="165" fontId="4" fillId="0" borderId="13" xfId="0" applyNumberFormat="1" applyFont="1" applyFill="1" applyBorder="1" applyAlignment="1">
      <alignment horizontal="center" wrapText="1"/>
    </xf>
    <xf numFmtId="0" fontId="9" fillId="0" borderId="15" xfId="0" applyFont="1" applyFill="1" applyBorder="1" applyAlignment="1">
      <alignment wrapText="1"/>
    </xf>
    <xf numFmtId="164" fontId="10" fillId="0" borderId="15" xfId="0" applyNumberFormat="1" applyFont="1" applyBorder="1" applyAlignment="1">
      <alignment horizontal="left"/>
    </xf>
    <xf numFmtId="0" fontId="4" fillId="0" borderId="0" xfId="0" applyFont="1" applyFill="1" applyBorder="1" applyAlignment="1">
      <alignment wrapText="1"/>
    </xf>
    <xf numFmtId="0" fontId="0" fillId="3" borderId="0" xfId="0" applyFill="1"/>
    <xf numFmtId="0" fontId="0" fillId="0" borderId="0" xfId="0" applyFill="1" applyAlignment="1"/>
    <xf numFmtId="165" fontId="4" fillId="0" borderId="5" xfId="0" applyNumberFormat="1" applyFont="1" applyFill="1" applyBorder="1" applyAlignment="1">
      <alignment horizontal="center" wrapText="1"/>
    </xf>
    <xf numFmtId="165" fontId="4" fillId="0" borderId="8" xfId="0" applyNumberFormat="1" applyFont="1" applyFill="1" applyBorder="1" applyAlignment="1">
      <alignment horizontal="center" wrapText="1"/>
    </xf>
    <xf numFmtId="165" fontId="4" fillId="0" borderId="10" xfId="0" applyNumberFormat="1" applyFont="1" applyFill="1" applyBorder="1" applyAlignment="1">
      <alignment horizontal="center" wrapText="1"/>
    </xf>
    <xf numFmtId="165" fontId="4" fillId="0" borderId="14" xfId="0" applyNumberFormat="1" applyFont="1" applyFill="1" applyBorder="1" applyAlignment="1">
      <alignment horizontal="center" wrapText="1"/>
    </xf>
    <xf numFmtId="0" fontId="0" fillId="0" borderId="16" xfId="0" applyBorder="1"/>
    <xf numFmtId="0" fontId="0" fillId="0" borderId="16" xfId="0" applyFill="1" applyBorder="1"/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center" wrapText="1"/>
    </xf>
    <xf numFmtId="49" fontId="13" fillId="2" borderId="1" xfId="0" applyNumberFormat="1" applyFont="1" applyFill="1" applyBorder="1" applyAlignment="1">
      <alignment horizontal="center" wrapText="1"/>
    </xf>
    <xf numFmtId="164" fontId="13" fillId="2" borderId="1" xfId="0" applyNumberFormat="1" applyFont="1" applyFill="1" applyBorder="1" applyAlignment="1">
      <alignment horizontal="center" wrapText="1"/>
    </xf>
    <xf numFmtId="49" fontId="13" fillId="2" borderId="1" xfId="0" applyNumberFormat="1" applyFont="1" applyFill="1" applyBorder="1" applyAlignment="1">
      <alignment horizontal="left" wrapText="1"/>
    </xf>
    <xf numFmtId="164" fontId="14" fillId="2" borderId="1" xfId="0" applyNumberFormat="1" applyFont="1" applyFill="1" applyBorder="1" applyAlignment="1">
      <alignment horizontal="center" wrapText="1"/>
    </xf>
    <xf numFmtId="164" fontId="13" fillId="5" borderId="3" xfId="0" applyNumberFormat="1" applyFont="1" applyFill="1" applyBorder="1" applyAlignment="1">
      <alignment horizontal="left" wrapText="1"/>
    </xf>
    <xf numFmtId="164" fontId="13" fillId="5" borderId="7" xfId="0" applyNumberFormat="1" applyFont="1" applyFill="1" applyBorder="1" applyAlignment="1">
      <alignment horizontal="left" wrapText="1"/>
    </xf>
    <xf numFmtId="164" fontId="13" fillId="5" borderId="4" xfId="0" applyNumberFormat="1" applyFont="1" applyFill="1" applyBorder="1" applyAlignment="1">
      <alignment horizontal="left" wrapText="1"/>
    </xf>
    <xf numFmtId="164" fontId="13" fillId="5" borderId="13" xfId="0" applyNumberFormat="1" applyFont="1" applyFill="1" applyBorder="1" applyAlignment="1">
      <alignment horizontal="left" wrapText="1"/>
    </xf>
    <xf numFmtId="49" fontId="4" fillId="0" borderId="3" xfId="0" applyNumberFormat="1" applyFont="1" applyFill="1" applyBorder="1" applyAlignment="1">
      <alignment horizontal="center" wrapText="1"/>
    </xf>
    <xf numFmtId="49" fontId="4" fillId="0" borderId="13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164" fontId="10" fillId="0" borderId="15" xfId="0" applyNumberFormat="1" applyFont="1" applyBorder="1" applyAlignment="1">
      <alignment horizontal="left"/>
    </xf>
    <xf numFmtId="0" fontId="15" fillId="0" borderId="0" xfId="0" applyFont="1" applyFill="1" applyBorder="1" applyAlignment="1">
      <alignment wrapText="1"/>
    </xf>
    <xf numFmtId="164" fontId="16" fillId="3" borderId="0" xfId="0" applyNumberFormat="1" applyFont="1" applyFill="1"/>
    <xf numFmtId="164" fontId="16" fillId="3" borderId="0" xfId="0" applyNumberFormat="1" applyFont="1" applyFill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5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A9FEE-E246-4260-8D0B-602F0B1AEF25}">
  <dimension ref="A1:W107"/>
  <sheetViews>
    <sheetView tabSelected="1" zoomScaleNormal="100" workbookViewId="0">
      <pane ySplit="1" topLeftCell="A2" activePane="bottomLeft" state="frozen"/>
      <selection pane="bottomLeft" activeCell="M1" sqref="M1"/>
    </sheetView>
  </sheetViews>
  <sheetFormatPr defaultRowHeight="15" x14ac:dyDescent="0.25"/>
  <cols>
    <col min="1" max="1" width="28.7109375" customWidth="1"/>
    <col min="2" max="2" width="9.140625" hidden="1" customWidth="1"/>
    <col min="3" max="3" width="6.140625" hidden="1" customWidth="1"/>
    <col min="4" max="5" width="11.42578125" hidden="1" customWidth="1"/>
    <col min="6" max="6" width="10.5703125" hidden="1" customWidth="1"/>
    <col min="7" max="7" width="6.140625" hidden="1" customWidth="1"/>
    <col min="8" max="8" width="31.85546875" customWidth="1"/>
    <col min="9" max="9" width="31.7109375" hidden="1" customWidth="1"/>
    <col min="10" max="10" width="15.28515625" style="56" bestFit="1" customWidth="1"/>
    <col min="11" max="11" width="13.7109375" style="56" customWidth="1"/>
    <col min="12" max="12" width="11.42578125" style="56" customWidth="1"/>
    <col min="14" max="14" width="5.5703125" customWidth="1"/>
    <col min="15" max="15" width="9.85546875" customWidth="1"/>
    <col min="16" max="16" width="9.5703125" customWidth="1"/>
  </cols>
  <sheetData>
    <row r="1" spans="1:17" ht="65.25" customHeight="1" thickBot="1" x14ac:dyDescent="0.3">
      <c r="A1" s="64" t="s">
        <v>0</v>
      </c>
      <c r="B1" s="65" t="s">
        <v>1</v>
      </c>
      <c r="C1" s="66" t="s">
        <v>2</v>
      </c>
      <c r="D1" s="66" t="s">
        <v>3</v>
      </c>
      <c r="E1" s="64" t="s">
        <v>4</v>
      </c>
      <c r="F1" s="64" t="s">
        <v>5</v>
      </c>
      <c r="G1" s="66" t="s">
        <v>6</v>
      </c>
      <c r="H1" s="64" t="s">
        <v>7</v>
      </c>
      <c r="I1" s="67" t="s">
        <v>183</v>
      </c>
      <c r="J1" s="68" t="s">
        <v>8</v>
      </c>
      <c r="K1" s="68" t="s">
        <v>9</v>
      </c>
      <c r="L1" s="70" t="s">
        <v>185</v>
      </c>
      <c r="M1" s="64" t="s">
        <v>10</v>
      </c>
      <c r="N1" s="69" t="s">
        <v>11</v>
      </c>
      <c r="O1" s="66" t="s">
        <v>12</v>
      </c>
      <c r="P1" s="66" t="s">
        <v>13</v>
      </c>
      <c r="Q1" s="62"/>
    </row>
    <row r="2" spans="1:17" ht="26.25" x14ac:dyDescent="0.25">
      <c r="A2" s="2" t="s">
        <v>14</v>
      </c>
      <c r="B2" s="3">
        <v>1059730</v>
      </c>
      <c r="C2" s="3" t="s">
        <v>15</v>
      </c>
      <c r="D2" s="3" t="s">
        <v>16</v>
      </c>
      <c r="E2" s="4" t="s">
        <v>17</v>
      </c>
      <c r="F2" s="5"/>
      <c r="G2" s="3" t="s">
        <v>18</v>
      </c>
      <c r="H2" s="5" t="s">
        <v>19</v>
      </c>
      <c r="I2" s="5"/>
      <c r="J2" s="6">
        <v>16300</v>
      </c>
      <c r="K2" s="7"/>
      <c r="L2" s="71">
        <v>16300</v>
      </c>
      <c r="M2" s="5"/>
      <c r="N2" s="75" t="s">
        <v>20</v>
      </c>
      <c r="O2" s="8">
        <v>44094</v>
      </c>
      <c r="P2" s="58">
        <v>44458</v>
      </c>
      <c r="Q2" s="62"/>
    </row>
    <row r="3" spans="1:17" ht="20.25" customHeight="1" x14ac:dyDescent="0.25">
      <c r="A3" s="9" t="s">
        <v>14</v>
      </c>
      <c r="B3" s="10">
        <v>1059730</v>
      </c>
      <c r="C3" s="10" t="s">
        <v>15</v>
      </c>
      <c r="D3" s="10" t="s">
        <v>16</v>
      </c>
      <c r="E3" s="11" t="s">
        <v>17</v>
      </c>
      <c r="F3" s="11"/>
      <c r="G3" s="10" t="s">
        <v>18</v>
      </c>
      <c r="H3" s="11" t="s">
        <v>21</v>
      </c>
      <c r="I3" s="11"/>
      <c r="J3" s="12">
        <v>14500</v>
      </c>
      <c r="K3" s="13"/>
      <c r="L3" s="72">
        <v>14500</v>
      </c>
      <c r="M3" s="11"/>
      <c r="N3" s="31" t="s">
        <v>22</v>
      </c>
      <c r="O3" s="14">
        <v>42998</v>
      </c>
      <c r="P3" s="59">
        <v>44093</v>
      </c>
      <c r="Q3" s="62"/>
    </row>
    <row r="4" spans="1:17" ht="26.25" x14ac:dyDescent="0.25">
      <c r="A4" s="9" t="s">
        <v>23</v>
      </c>
      <c r="B4" s="15">
        <v>2036449</v>
      </c>
      <c r="C4" s="15" t="s">
        <v>15</v>
      </c>
      <c r="D4" s="15" t="s">
        <v>16</v>
      </c>
      <c r="E4" s="16" t="s">
        <v>24</v>
      </c>
      <c r="F4" s="16"/>
      <c r="G4" s="17" t="s">
        <v>18</v>
      </c>
      <c r="H4" s="16" t="s">
        <v>25</v>
      </c>
      <c r="I4" s="18"/>
      <c r="J4" s="12">
        <v>28625.200000000001</v>
      </c>
      <c r="K4" s="13">
        <v>31550.93</v>
      </c>
      <c r="L4" s="72"/>
      <c r="M4" s="11"/>
      <c r="N4" s="31" t="s">
        <v>20</v>
      </c>
      <c r="O4" s="14">
        <v>44013</v>
      </c>
      <c r="P4" s="59">
        <v>44377</v>
      </c>
      <c r="Q4" s="63"/>
    </row>
    <row r="5" spans="1:17" ht="26.25" x14ac:dyDescent="0.25">
      <c r="A5" s="9" t="s">
        <v>26</v>
      </c>
      <c r="B5" s="10">
        <v>2116263</v>
      </c>
      <c r="C5" s="10" t="s">
        <v>15</v>
      </c>
      <c r="D5" s="10" t="s">
        <v>16</v>
      </c>
      <c r="E5" s="16" t="s">
        <v>24</v>
      </c>
      <c r="F5" s="16"/>
      <c r="G5" s="10" t="s">
        <v>18</v>
      </c>
      <c r="H5" s="11" t="s">
        <v>27</v>
      </c>
      <c r="I5" s="19"/>
      <c r="J5" s="12">
        <v>2817.75</v>
      </c>
      <c r="K5" s="13">
        <v>2902.28</v>
      </c>
      <c r="L5" s="72"/>
      <c r="M5" s="11"/>
      <c r="N5" s="31" t="s">
        <v>20</v>
      </c>
      <c r="O5" s="14">
        <v>44013</v>
      </c>
      <c r="P5" s="59">
        <v>44377</v>
      </c>
      <c r="Q5" s="62"/>
    </row>
    <row r="6" spans="1:17" ht="21" customHeight="1" x14ac:dyDescent="0.25">
      <c r="A6" s="9" t="s">
        <v>28</v>
      </c>
      <c r="B6" s="17">
        <v>2442048</v>
      </c>
      <c r="C6" s="10" t="s">
        <v>15</v>
      </c>
      <c r="D6" s="10" t="s">
        <v>16</v>
      </c>
      <c r="E6" s="16" t="s">
        <v>17</v>
      </c>
      <c r="F6" s="16"/>
      <c r="G6" s="17" t="s">
        <v>18</v>
      </c>
      <c r="H6" s="16" t="s">
        <v>29</v>
      </c>
      <c r="I6" s="18"/>
      <c r="J6" s="12">
        <v>2226.0500000000002</v>
      </c>
      <c r="K6" s="13">
        <v>2226.0500000000002</v>
      </c>
      <c r="L6" s="72"/>
      <c r="M6" s="11"/>
      <c r="N6" s="31" t="s">
        <v>20</v>
      </c>
      <c r="O6" s="14">
        <v>44010</v>
      </c>
      <c r="P6" s="59">
        <v>44375</v>
      </c>
      <c r="Q6" s="62"/>
    </row>
    <row r="7" spans="1:17" ht="79.5" customHeight="1" x14ac:dyDescent="0.25">
      <c r="A7" s="9" t="s">
        <v>28</v>
      </c>
      <c r="B7" s="17">
        <v>2442048</v>
      </c>
      <c r="C7" s="10" t="s">
        <v>15</v>
      </c>
      <c r="D7" s="10" t="s">
        <v>16</v>
      </c>
      <c r="E7" s="16" t="s">
        <v>24</v>
      </c>
      <c r="F7" s="16"/>
      <c r="G7" s="17" t="s">
        <v>18</v>
      </c>
      <c r="H7" s="16" t="s">
        <v>30</v>
      </c>
      <c r="I7" s="18"/>
      <c r="J7" s="12">
        <v>137712.75</v>
      </c>
      <c r="K7" s="13">
        <v>54483.199999999997</v>
      </c>
      <c r="L7" s="72"/>
      <c r="M7" s="30" t="s">
        <v>184</v>
      </c>
      <c r="N7" s="31" t="s">
        <v>20</v>
      </c>
      <c r="O7" s="14">
        <v>43983</v>
      </c>
      <c r="P7" s="59">
        <v>44377</v>
      </c>
      <c r="Q7" s="62"/>
    </row>
    <row r="8" spans="1:17" ht="26.25" x14ac:dyDescent="0.25">
      <c r="A8" s="9" t="s">
        <v>31</v>
      </c>
      <c r="B8" s="10">
        <v>1031939</v>
      </c>
      <c r="C8" s="10" t="s">
        <v>15</v>
      </c>
      <c r="D8" s="10" t="s">
        <v>16</v>
      </c>
      <c r="E8" s="11" t="s">
        <v>17</v>
      </c>
      <c r="F8" s="16"/>
      <c r="G8" s="10" t="s">
        <v>18</v>
      </c>
      <c r="H8" s="11" t="s">
        <v>32</v>
      </c>
      <c r="I8" s="19"/>
      <c r="J8" s="12">
        <v>73311.8</v>
      </c>
      <c r="K8" s="13"/>
      <c r="L8" s="72">
        <f>J8+(J8*10%)</f>
        <v>80642.98000000001</v>
      </c>
      <c r="M8" s="20"/>
      <c r="N8" s="31" t="s">
        <v>20</v>
      </c>
      <c r="O8" s="14">
        <v>44044</v>
      </c>
      <c r="P8" s="59">
        <v>44408</v>
      </c>
      <c r="Q8" s="62"/>
    </row>
    <row r="9" spans="1:17" ht="24.75" customHeight="1" x14ac:dyDescent="0.25">
      <c r="A9" s="9" t="s">
        <v>33</v>
      </c>
      <c r="B9" s="15">
        <v>1031948</v>
      </c>
      <c r="C9" s="15" t="s">
        <v>15</v>
      </c>
      <c r="D9" s="15" t="s">
        <v>16</v>
      </c>
      <c r="E9" s="16" t="s">
        <v>24</v>
      </c>
      <c r="F9" s="16"/>
      <c r="G9" s="17" t="s">
        <v>18</v>
      </c>
      <c r="H9" s="16" t="s">
        <v>34</v>
      </c>
      <c r="I9" s="18"/>
      <c r="J9" s="12">
        <v>24000</v>
      </c>
      <c r="K9" s="13"/>
      <c r="L9" s="72">
        <f>J9+(J9*10%)</f>
        <v>26400</v>
      </c>
      <c r="M9" s="11"/>
      <c r="N9" s="31" t="s">
        <v>20</v>
      </c>
      <c r="O9" s="14">
        <v>44013</v>
      </c>
      <c r="P9" s="59">
        <v>44377</v>
      </c>
      <c r="Q9" s="62"/>
    </row>
    <row r="10" spans="1:17" ht="24" customHeight="1" x14ac:dyDescent="0.25">
      <c r="A10" s="9" t="s">
        <v>35</v>
      </c>
      <c r="B10" s="10">
        <v>1708348</v>
      </c>
      <c r="C10" s="10" t="s">
        <v>15</v>
      </c>
      <c r="D10" s="10" t="s">
        <v>16</v>
      </c>
      <c r="E10" s="16" t="s">
        <v>24</v>
      </c>
      <c r="F10" s="11"/>
      <c r="G10" s="10" t="s">
        <v>18</v>
      </c>
      <c r="H10" s="11" t="s">
        <v>36</v>
      </c>
      <c r="I10" s="19"/>
      <c r="J10" s="12">
        <v>14400</v>
      </c>
      <c r="K10" s="13">
        <v>14400</v>
      </c>
      <c r="L10" s="72"/>
      <c r="M10" s="11"/>
      <c r="N10" s="31" t="s">
        <v>20</v>
      </c>
      <c r="O10" s="14">
        <v>44013</v>
      </c>
      <c r="P10" s="59">
        <v>44377</v>
      </c>
      <c r="Q10" s="62"/>
    </row>
    <row r="11" spans="1:17" ht="24.75" customHeight="1" x14ac:dyDescent="0.25">
      <c r="A11" s="9" t="s">
        <v>37</v>
      </c>
      <c r="B11" s="10">
        <v>1032083</v>
      </c>
      <c r="C11" s="10" t="s">
        <v>15</v>
      </c>
      <c r="D11" s="10" t="s">
        <v>16</v>
      </c>
      <c r="E11" s="11" t="s">
        <v>17</v>
      </c>
      <c r="F11" s="11"/>
      <c r="G11" s="10" t="s">
        <v>18</v>
      </c>
      <c r="H11" s="11" t="s">
        <v>38</v>
      </c>
      <c r="I11" s="19"/>
      <c r="J11" s="12">
        <v>1481</v>
      </c>
      <c r="K11" s="13">
        <v>1555</v>
      </c>
      <c r="L11" s="72"/>
      <c r="M11" s="11"/>
      <c r="N11" s="31" t="s">
        <v>20</v>
      </c>
      <c r="O11" s="14">
        <v>44044</v>
      </c>
      <c r="P11" s="59">
        <v>44408</v>
      </c>
      <c r="Q11" s="62"/>
    </row>
    <row r="12" spans="1:17" ht="26.25" x14ac:dyDescent="0.25">
      <c r="A12" s="9" t="s">
        <v>39</v>
      </c>
      <c r="B12" s="10">
        <v>1032119</v>
      </c>
      <c r="C12" s="10" t="s">
        <v>15</v>
      </c>
      <c r="D12" s="10" t="s">
        <v>16</v>
      </c>
      <c r="E12" s="11" t="s">
        <v>40</v>
      </c>
      <c r="F12" s="11"/>
      <c r="G12" s="10" t="s">
        <v>18</v>
      </c>
      <c r="H12" s="11" t="s">
        <v>41</v>
      </c>
      <c r="I12" s="19"/>
      <c r="J12" s="12">
        <v>1900</v>
      </c>
      <c r="K12" s="13">
        <v>1900</v>
      </c>
      <c r="L12" s="72"/>
      <c r="M12" s="11"/>
      <c r="N12" s="31" t="s">
        <v>20</v>
      </c>
      <c r="O12" s="14">
        <v>44013</v>
      </c>
      <c r="P12" s="59">
        <v>44377</v>
      </c>
      <c r="Q12" s="62"/>
    </row>
    <row r="13" spans="1:17" ht="21.75" customHeight="1" x14ac:dyDescent="0.25">
      <c r="A13" s="9" t="s">
        <v>39</v>
      </c>
      <c r="B13" s="10">
        <v>1032119</v>
      </c>
      <c r="C13" s="10" t="s">
        <v>15</v>
      </c>
      <c r="D13" s="10" t="s">
        <v>16</v>
      </c>
      <c r="E13" s="16" t="s">
        <v>24</v>
      </c>
      <c r="F13" s="11"/>
      <c r="G13" s="10" t="s">
        <v>18</v>
      </c>
      <c r="H13" s="11" t="s">
        <v>42</v>
      </c>
      <c r="I13" s="19"/>
      <c r="J13" s="12">
        <v>2400</v>
      </c>
      <c r="K13" s="13">
        <v>2400</v>
      </c>
      <c r="L13" s="72"/>
      <c r="M13" s="11"/>
      <c r="N13" s="31" t="s">
        <v>20</v>
      </c>
      <c r="O13" s="14">
        <v>44013</v>
      </c>
      <c r="P13" s="59">
        <v>44377</v>
      </c>
      <c r="Q13" s="62"/>
    </row>
    <row r="14" spans="1:17" ht="57.75" customHeight="1" x14ac:dyDescent="0.25">
      <c r="A14" s="9" t="s">
        <v>39</v>
      </c>
      <c r="B14" s="10">
        <v>1032119</v>
      </c>
      <c r="C14" s="10" t="s">
        <v>15</v>
      </c>
      <c r="D14" s="10" t="s">
        <v>16</v>
      </c>
      <c r="E14" s="16" t="s">
        <v>24</v>
      </c>
      <c r="F14" s="11"/>
      <c r="G14" s="10" t="s">
        <v>18</v>
      </c>
      <c r="H14" s="16" t="s">
        <v>43</v>
      </c>
      <c r="I14" s="18"/>
      <c r="J14" s="12">
        <v>17043</v>
      </c>
      <c r="K14" s="13"/>
      <c r="L14" s="72">
        <f>J14+(J14*10%)</f>
        <v>18747.3</v>
      </c>
      <c r="M14" s="11"/>
      <c r="N14" s="31" t="s">
        <v>20</v>
      </c>
      <c r="O14" s="14">
        <v>44013</v>
      </c>
      <c r="P14" s="59">
        <v>44377</v>
      </c>
      <c r="Q14" s="62"/>
    </row>
    <row r="15" spans="1:17" ht="39" customHeight="1" x14ac:dyDescent="0.25">
      <c r="A15" s="9" t="s">
        <v>39</v>
      </c>
      <c r="B15" s="10">
        <v>1032119</v>
      </c>
      <c r="C15" s="10" t="s">
        <v>15</v>
      </c>
      <c r="D15" s="10" t="s">
        <v>16</v>
      </c>
      <c r="E15" s="16" t="s">
        <v>24</v>
      </c>
      <c r="F15" s="11"/>
      <c r="G15" s="10" t="s">
        <v>18</v>
      </c>
      <c r="H15" s="11" t="s">
        <v>44</v>
      </c>
      <c r="I15" s="19"/>
      <c r="J15" s="12">
        <v>98427</v>
      </c>
      <c r="K15" s="13"/>
      <c r="L15" s="72">
        <f>J15+(J15*10%)</f>
        <v>108269.7</v>
      </c>
      <c r="M15" s="22"/>
      <c r="N15" s="31" t="s">
        <v>79</v>
      </c>
      <c r="O15" s="14">
        <v>43675</v>
      </c>
      <c r="P15" s="59">
        <v>44770</v>
      </c>
      <c r="Q15" s="62"/>
    </row>
    <row r="16" spans="1:17" ht="20.25" customHeight="1" x14ac:dyDescent="0.25">
      <c r="A16" s="9" t="s">
        <v>39</v>
      </c>
      <c r="B16" s="17">
        <v>1032119</v>
      </c>
      <c r="C16" s="17" t="s">
        <v>15</v>
      </c>
      <c r="D16" s="17" t="s">
        <v>16</v>
      </c>
      <c r="E16" s="16" t="s">
        <v>24</v>
      </c>
      <c r="F16" s="16"/>
      <c r="G16" s="17" t="s">
        <v>18</v>
      </c>
      <c r="H16" s="16" t="s">
        <v>45</v>
      </c>
      <c r="I16" s="18"/>
      <c r="J16" s="12">
        <v>58463.4</v>
      </c>
      <c r="K16" s="13">
        <v>65596.13</v>
      </c>
      <c r="L16" s="72"/>
      <c r="M16" s="11"/>
      <c r="N16" s="31" t="s">
        <v>20</v>
      </c>
      <c r="O16" s="14">
        <v>44013</v>
      </c>
      <c r="P16" s="59">
        <v>44377</v>
      </c>
      <c r="Q16" s="62"/>
    </row>
    <row r="17" spans="1:17" ht="26.25" x14ac:dyDescent="0.25">
      <c r="A17" s="9" t="s">
        <v>39</v>
      </c>
      <c r="B17" s="10">
        <v>1032119</v>
      </c>
      <c r="C17" s="10" t="s">
        <v>15</v>
      </c>
      <c r="D17" s="10" t="s">
        <v>16</v>
      </c>
      <c r="E17" s="11" t="s">
        <v>46</v>
      </c>
      <c r="F17" s="11"/>
      <c r="G17" s="10" t="s">
        <v>18</v>
      </c>
      <c r="H17" s="11" t="s">
        <v>47</v>
      </c>
      <c r="I17" s="19"/>
      <c r="J17" s="23">
        <v>97553.1</v>
      </c>
      <c r="K17" s="13"/>
      <c r="L17" s="72">
        <f>J17+(J17*5%)</f>
        <v>102430.755</v>
      </c>
      <c r="M17" s="16"/>
      <c r="N17" s="31" t="s">
        <v>22</v>
      </c>
      <c r="O17" s="14">
        <v>42993</v>
      </c>
      <c r="P17" s="59">
        <v>44088</v>
      </c>
      <c r="Q17" s="62"/>
    </row>
    <row r="18" spans="1:17" ht="26.25" x14ac:dyDescent="0.25">
      <c r="A18" s="9" t="s">
        <v>39</v>
      </c>
      <c r="B18" s="10">
        <v>1032119</v>
      </c>
      <c r="C18" s="10" t="s">
        <v>15</v>
      </c>
      <c r="D18" s="10" t="s">
        <v>16</v>
      </c>
      <c r="E18" s="11" t="s">
        <v>46</v>
      </c>
      <c r="F18" s="11"/>
      <c r="G18" s="10" t="s">
        <v>18</v>
      </c>
      <c r="H18" s="11" t="s">
        <v>48</v>
      </c>
      <c r="I18" s="19"/>
      <c r="J18" s="23">
        <v>112115</v>
      </c>
      <c r="K18" s="13"/>
      <c r="L18" s="72">
        <f t="shared" ref="L18:L19" si="0">J18+(J18*5%)</f>
        <v>117720.75</v>
      </c>
      <c r="M18" s="16"/>
      <c r="N18" s="31" t="s">
        <v>22</v>
      </c>
      <c r="O18" s="14">
        <v>42993</v>
      </c>
      <c r="P18" s="59">
        <v>44088</v>
      </c>
      <c r="Q18" s="62"/>
    </row>
    <row r="19" spans="1:17" ht="26.25" x14ac:dyDescent="0.25">
      <c r="A19" s="9" t="s">
        <v>39</v>
      </c>
      <c r="B19" s="10">
        <v>1032119</v>
      </c>
      <c r="C19" s="10" t="s">
        <v>15</v>
      </c>
      <c r="D19" s="10" t="s">
        <v>16</v>
      </c>
      <c r="E19" s="11" t="s">
        <v>46</v>
      </c>
      <c r="F19" s="11"/>
      <c r="G19" s="10" t="s">
        <v>18</v>
      </c>
      <c r="H19" s="11" t="s">
        <v>49</v>
      </c>
      <c r="I19" s="19"/>
      <c r="J19" s="23">
        <v>55381.8</v>
      </c>
      <c r="K19" s="13"/>
      <c r="L19" s="72">
        <f t="shared" si="0"/>
        <v>58150.89</v>
      </c>
      <c r="M19" s="16"/>
      <c r="N19" s="31" t="s">
        <v>22</v>
      </c>
      <c r="O19" s="14">
        <v>42993</v>
      </c>
      <c r="P19" s="59">
        <v>44088</v>
      </c>
      <c r="Q19" s="62"/>
    </row>
    <row r="20" spans="1:17" ht="25.5" customHeight="1" x14ac:dyDescent="0.25">
      <c r="A20" s="9" t="s">
        <v>39</v>
      </c>
      <c r="B20" s="10">
        <v>1032119</v>
      </c>
      <c r="C20" s="10" t="s">
        <v>15</v>
      </c>
      <c r="D20" s="10" t="s">
        <v>16</v>
      </c>
      <c r="E20" s="16" t="s">
        <v>24</v>
      </c>
      <c r="F20" s="11"/>
      <c r="G20" s="10" t="s">
        <v>18</v>
      </c>
      <c r="H20" s="11" t="s">
        <v>50</v>
      </c>
      <c r="I20" s="19"/>
      <c r="J20" s="12">
        <v>9300</v>
      </c>
      <c r="K20" s="13"/>
      <c r="L20" s="72">
        <f>J20+(J20*5%)</f>
        <v>9765</v>
      </c>
      <c r="M20" s="11"/>
      <c r="N20" s="31" t="s">
        <v>20</v>
      </c>
      <c r="O20" s="14">
        <v>44013</v>
      </c>
      <c r="P20" s="59">
        <v>44377</v>
      </c>
      <c r="Q20" s="62"/>
    </row>
    <row r="21" spans="1:17" ht="25.5" customHeight="1" x14ac:dyDescent="0.25">
      <c r="A21" s="9" t="s">
        <v>188</v>
      </c>
      <c r="B21" s="10"/>
      <c r="C21" s="10"/>
      <c r="D21" s="10"/>
      <c r="E21" s="16"/>
      <c r="F21" s="11"/>
      <c r="G21" s="10"/>
      <c r="H21" s="11" t="s">
        <v>189</v>
      </c>
      <c r="I21" s="19"/>
      <c r="J21" s="12">
        <v>62913.25</v>
      </c>
      <c r="K21" s="13"/>
      <c r="L21" s="72">
        <v>62913.25</v>
      </c>
      <c r="M21" s="11" t="s">
        <v>190</v>
      </c>
      <c r="N21" s="31" t="s">
        <v>20</v>
      </c>
      <c r="O21" s="14">
        <v>43906</v>
      </c>
      <c r="P21" s="59">
        <v>44270</v>
      </c>
      <c r="Q21" s="62"/>
    </row>
    <row r="22" spans="1:17" ht="30.75" customHeight="1" x14ac:dyDescent="0.25">
      <c r="A22" s="9" t="s">
        <v>51</v>
      </c>
      <c r="B22" s="10">
        <v>2226839</v>
      </c>
      <c r="C22" s="10" t="s">
        <v>15</v>
      </c>
      <c r="D22" s="10" t="s">
        <v>16</v>
      </c>
      <c r="E22" s="11" t="s">
        <v>24</v>
      </c>
      <c r="F22" s="11"/>
      <c r="G22" s="10" t="s">
        <v>18</v>
      </c>
      <c r="H22" s="16" t="s">
        <v>52</v>
      </c>
      <c r="I22" s="19"/>
      <c r="J22" s="12">
        <v>1032</v>
      </c>
      <c r="K22" s="13">
        <v>1032</v>
      </c>
      <c r="L22" s="72"/>
      <c r="M22" s="11"/>
      <c r="N22" s="31" t="s">
        <v>20</v>
      </c>
      <c r="O22" s="14">
        <v>44013</v>
      </c>
      <c r="P22" s="59">
        <v>44377</v>
      </c>
      <c r="Q22" s="62"/>
    </row>
    <row r="23" spans="1:17" ht="26.25" x14ac:dyDescent="0.25">
      <c r="A23" s="9" t="s">
        <v>51</v>
      </c>
      <c r="B23" s="10">
        <v>2226839</v>
      </c>
      <c r="C23" s="10" t="s">
        <v>15</v>
      </c>
      <c r="D23" s="10" t="s">
        <v>16</v>
      </c>
      <c r="E23" s="11" t="s">
        <v>24</v>
      </c>
      <c r="F23" s="11"/>
      <c r="G23" s="10" t="s">
        <v>53</v>
      </c>
      <c r="H23" s="16" t="s">
        <v>54</v>
      </c>
      <c r="I23" s="19"/>
      <c r="J23" s="12">
        <v>5812</v>
      </c>
      <c r="K23" s="13">
        <v>5812.8</v>
      </c>
      <c r="L23" s="72"/>
      <c r="M23" s="11"/>
      <c r="N23" s="31" t="s">
        <v>20</v>
      </c>
      <c r="O23" s="14">
        <v>44013</v>
      </c>
      <c r="P23" s="59">
        <v>44377</v>
      </c>
      <c r="Q23" s="62"/>
    </row>
    <row r="24" spans="1:17" ht="34.5" customHeight="1" x14ac:dyDescent="0.25">
      <c r="A24" s="9" t="s">
        <v>55</v>
      </c>
      <c r="B24" s="10">
        <v>1032256</v>
      </c>
      <c r="C24" s="10" t="s">
        <v>15</v>
      </c>
      <c r="D24" s="10" t="s">
        <v>16</v>
      </c>
      <c r="E24" s="11" t="s">
        <v>24</v>
      </c>
      <c r="F24" s="11"/>
      <c r="G24" s="10" t="s">
        <v>53</v>
      </c>
      <c r="H24" s="11" t="s">
        <v>56</v>
      </c>
      <c r="I24" s="19"/>
      <c r="J24" s="12">
        <v>4275</v>
      </c>
      <c r="K24" s="13"/>
      <c r="L24" s="72">
        <f>J24+(J24*5%)</f>
        <v>4488.75</v>
      </c>
      <c r="M24" s="11"/>
      <c r="N24" s="31" t="s">
        <v>20</v>
      </c>
      <c r="O24" s="14">
        <v>44013</v>
      </c>
      <c r="P24" s="59">
        <v>44377</v>
      </c>
      <c r="Q24" s="62"/>
    </row>
    <row r="25" spans="1:17" ht="24.75" customHeight="1" x14ac:dyDescent="0.25">
      <c r="A25" s="9" t="s">
        <v>57</v>
      </c>
      <c r="B25" s="10">
        <v>1961285</v>
      </c>
      <c r="C25" s="10" t="s">
        <v>15</v>
      </c>
      <c r="D25" s="10" t="s">
        <v>16</v>
      </c>
      <c r="E25" s="11" t="s">
        <v>40</v>
      </c>
      <c r="F25" s="11"/>
      <c r="G25" s="10" t="s">
        <v>18</v>
      </c>
      <c r="H25" s="11" t="s">
        <v>58</v>
      </c>
      <c r="I25" s="19"/>
      <c r="J25" s="12">
        <v>640.16</v>
      </c>
      <c r="K25" s="13">
        <v>626.32000000000005</v>
      </c>
      <c r="L25" s="72"/>
      <c r="M25" s="11"/>
      <c r="N25" s="31" t="s">
        <v>20</v>
      </c>
      <c r="O25" s="14">
        <v>44013</v>
      </c>
      <c r="P25" s="59">
        <v>44377</v>
      </c>
      <c r="Q25" s="62"/>
    </row>
    <row r="26" spans="1:17" ht="19.5" customHeight="1" x14ac:dyDescent="0.25">
      <c r="A26" s="9" t="s">
        <v>57</v>
      </c>
      <c r="B26" s="10">
        <v>1961285</v>
      </c>
      <c r="C26" s="10" t="s">
        <v>15</v>
      </c>
      <c r="D26" s="10" t="s">
        <v>16</v>
      </c>
      <c r="E26" s="11" t="s">
        <v>17</v>
      </c>
      <c r="F26" s="11"/>
      <c r="G26" s="10" t="s">
        <v>18</v>
      </c>
      <c r="H26" s="11" t="s">
        <v>59</v>
      </c>
      <c r="I26" s="19"/>
      <c r="J26" s="12">
        <v>2338.1799999999998</v>
      </c>
      <c r="K26" s="13"/>
      <c r="L26" s="72">
        <f>J26+(J26*5%)</f>
        <v>2455.0889999999999</v>
      </c>
      <c r="M26" s="11"/>
      <c r="N26" s="31" t="s">
        <v>20</v>
      </c>
      <c r="O26" s="14">
        <v>43358</v>
      </c>
      <c r="P26" s="59">
        <v>43723</v>
      </c>
      <c r="Q26" s="62"/>
    </row>
    <row r="27" spans="1:17" ht="32.25" customHeight="1" x14ac:dyDescent="0.25">
      <c r="A27" s="9" t="s">
        <v>60</v>
      </c>
      <c r="B27" s="10">
        <v>1032395</v>
      </c>
      <c r="C27" s="10" t="s">
        <v>15</v>
      </c>
      <c r="D27" s="10" t="s">
        <v>16</v>
      </c>
      <c r="E27" s="11" t="s">
        <v>17</v>
      </c>
      <c r="F27" s="11"/>
      <c r="G27" s="10" t="s">
        <v>18</v>
      </c>
      <c r="H27" s="11" t="s">
        <v>61</v>
      </c>
      <c r="I27" s="18"/>
      <c r="J27" s="12">
        <v>11463</v>
      </c>
      <c r="K27" s="13"/>
      <c r="L27" s="72">
        <v>11463</v>
      </c>
      <c r="M27" s="11"/>
      <c r="N27" s="31" t="s">
        <v>20</v>
      </c>
      <c r="O27" s="14">
        <v>44013</v>
      </c>
      <c r="P27" s="59">
        <v>44377</v>
      </c>
      <c r="Q27" s="62"/>
    </row>
    <row r="28" spans="1:17" ht="29.25" customHeight="1" x14ac:dyDescent="0.25">
      <c r="A28" s="9" t="s">
        <v>62</v>
      </c>
      <c r="B28" s="10">
        <v>1032409</v>
      </c>
      <c r="C28" s="10" t="s">
        <v>15</v>
      </c>
      <c r="D28" s="10" t="s">
        <v>16</v>
      </c>
      <c r="E28" s="11" t="s">
        <v>46</v>
      </c>
      <c r="F28" s="11"/>
      <c r="G28" s="10" t="s">
        <v>18</v>
      </c>
      <c r="H28" s="11" t="s">
        <v>63</v>
      </c>
      <c r="I28" s="18"/>
      <c r="J28" s="24">
        <v>462</v>
      </c>
      <c r="K28" s="13"/>
      <c r="L28" s="72"/>
      <c r="M28" s="11" t="s">
        <v>64</v>
      </c>
      <c r="N28" s="31" t="s">
        <v>65</v>
      </c>
      <c r="O28" s="14">
        <v>43677</v>
      </c>
      <c r="P28" s="59">
        <v>44773</v>
      </c>
      <c r="Q28" s="62"/>
    </row>
    <row r="29" spans="1:17" ht="29.25" customHeight="1" x14ac:dyDescent="0.25">
      <c r="A29" s="9" t="s">
        <v>62</v>
      </c>
      <c r="B29" s="10">
        <v>1032409</v>
      </c>
      <c r="C29" s="10" t="s">
        <v>15</v>
      </c>
      <c r="D29" s="10" t="s">
        <v>16</v>
      </c>
      <c r="E29" s="11" t="s">
        <v>46</v>
      </c>
      <c r="F29" s="11"/>
      <c r="G29" s="10" t="s">
        <v>18</v>
      </c>
      <c r="H29" s="11" t="s">
        <v>66</v>
      </c>
      <c r="I29" s="18"/>
      <c r="J29" s="24">
        <v>231</v>
      </c>
      <c r="K29" s="13"/>
      <c r="L29" s="72"/>
      <c r="M29" s="11" t="s">
        <v>64</v>
      </c>
      <c r="N29" s="31" t="s">
        <v>65</v>
      </c>
      <c r="O29" s="14">
        <v>43708</v>
      </c>
      <c r="P29" s="59">
        <v>44804</v>
      </c>
      <c r="Q29" s="62"/>
    </row>
    <row r="30" spans="1:17" ht="29.25" customHeight="1" x14ac:dyDescent="0.25">
      <c r="A30" s="9" t="s">
        <v>67</v>
      </c>
      <c r="B30" s="10">
        <v>1753874</v>
      </c>
      <c r="C30" s="10" t="s">
        <v>15</v>
      </c>
      <c r="D30" s="10" t="s">
        <v>16</v>
      </c>
      <c r="E30" s="11" t="s">
        <v>46</v>
      </c>
      <c r="F30" s="11"/>
      <c r="G30" s="10" t="s">
        <v>18</v>
      </c>
      <c r="H30" s="11" t="s">
        <v>68</v>
      </c>
      <c r="I30" s="19"/>
      <c r="J30" s="12">
        <v>1784</v>
      </c>
      <c r="K30" s="13"/>
      <c r="L30" s="72">
        <f t="shared" ref="L30:L38" si="1">J30+(J30*5%)</f>
        <v>1873.2</v>
      </c>
      <c r="M30" s="11"/>
      <c r="N30" s="31" t="s">
        <v>20</v>
      </c>
      <c r="O30" s="14">
        <v>44013</v>
      </c>
      <c r="P30" s="59">
        <v>44377</v>
      </c>
      <c r="Q30" s="62"/>
    </row>
    <row r="31" spans="1:17" ht="39.75" customHeight="1" x14ac:dyDescent="0.25">
      <c r="A31" s="9" t="s">
        <v>67</v>
      </c>
      <c r="B31" s="10">
        <v>1753874</v>
      </c>
      <c r="C31" s="10" t="s">
        <v>15</v>
      </c>
      <c r="D31" s="10" t="s">
        <v>16</v>
      </c>
      <c r="E31" s="11" t="s">
        <v>46</v>
      </c>
      <c r="F31" s="11"/>
      <c r="G31" s="10" t="s">
        <v>18</v>
      </c>
      <c r="H31" s="11" t="s">
        <v>69</v>
      </c>
      <c r="I31" s="19"/>
      <c r="J31" s="12">
        <v>10708</v>
      </c>
      <c r="K31" s="13"/>
      <c r="L31" s="72">
        <f t="shared" si="1"/>
        <v>11243.4</v>
      </c>
      <c r="M31" s="16"/>
      <c r="N31" s="31" t="s">
        <v>22</v>
      </c>
      <c r="O31" s="14">
        <v>42856</v>
      </c>
      <c r="P31" s="59">
        <v>44012</v>
      </c>
      <c r="Q31" s="62"/>
    </row>
    <row r="32" spans="1:17" ht="39.75" customHeight="1" x14ac:dyDescent="0.25">
      <c r="A32" s="9" t="s">
        <v>67</v>
      </c>
      <c r="B32" s="10">
        <v>1753874</v>
      </c>
      <c r="C32" s="10" t="s">
        <v>15</v>
      </c>
      <c r="D32" s="10" t="s">
        <v>16</v>
      </c>
      <c r="E32" s="11" t="s">
        <v>46</v>
      </c>
      <c r="F32" s="11"/>
      <c r="G32" s="10" t="s">
        <v>18</v>
      </c>
      <c r="H32" s="11" t="s">
        <v>70</v>
      </c>
      <c r="I32" s="19"/>
      <c r="J32" s="12">
        <v>16104</v>
      </c>
      <c r="K32" s="13"/>
      <c r="L32" s="72">
        <f t="shared" si="1"/>
        <v>16909.2</v>
      </c>
      <c r="M32" s="16"/>
      <c r="N32" s="31" t="s">
        <v>71</v>
      </c>
      <c r="O32" s="14">
        <v>42262</v>
      </c>
      <c r="P32" s="59">
        <v>44118</v>
      </c>
      <c r="Q32" s="62"/>
    </row>
    <row r="33" spans="1:17" ht="88.5" customHeight="1" x14ac:dyDescent="0.25">
      <c r="A33" s="9" t="s">
        <v>67</v>
      </c>
      <c r="B33" s="10">
        <v>1753874</v>
      </c>
      <c r="C33" s="10" t="s">
        <v>15</v>
      </c>
      <c r="D33" s="10" t="s">
        <v>16</v>
      </c>
      <c r="E33" s="11" t="s">
        <v>46</v>
      </c>
      <c r="F33" s="11"/>
      <c r="G33" s="10" t="s">
        <v>53</v>
      </c>
      <c r="H33" s="11" t="s">
        <v>72</v>
      </c>
      <c r="I33" s="19"/>
      <c r="J33" s="12">
        <v>476407</v>
      </c>
      <c r="K33" s="13"/>
      <c r="L33" s="72">
        <v>502000</v>
      </c>
      <c r="N33" s="31" t="s">
        <v>71</v>
      </c>
      <c r="O33" s="14">
        <v>42186</v>
      </c>
      <c r="P33" s="59">
        <v>44012</v>
      </c>
      <c r="Q33" s="62"/>
    </row>
    <row r="34" spans="1:17" ht="29.25" customHeight="1" x14ac:dyDescent="0.25">
      <c r="A34" s="9" t="s">
        <v>67</v>
      </c>
      <c r="B34" s="10">
        <v>1753874</v>
      </c>
      <c r="C34" s="10" t="s">
        <v>15</v>
      </c>
      <c r="D34" s="10" t="s">
        <v>16</v>
      </c>
      <c r="E34" s="11" t="s">
        <v>46</v>
      </c>
      <c r="F34" s="11"/>
      <c r="G34" s="10" t="s">
        <v>18</v>
      </c>
      <c r="H34" s="11" t="s">
        <v>73</v>
      </c>
      <c r="I34" s="19"/>
      <c r="J34" s="12">
        <v>6731</v>
      </c>
      <c r="K34" s="13"/>
      <c r="L34" s="72">
        <f t="shared" si="1"/>
        <v>7067.55</v>
      </c>
      <c r="M34" s="11"/>
      <c r="N34" s="31" t="s">
        <v>20</v>
      </c>
      <c r="O34" s="14">
        <v>44013</v>
      </c>
      <c r="P34" s="59">
        <v>44377</v>
      </c>
      <c r="Q34" s="62"/>
    </row>
    <row r="35" spans="1:17" ht="26.25" x14ac:dyDescent="0.25">
      <c r="A35" s="9" t="s">
        <v>67</v>
      </c>
      <c r="B35" s="10">
        <v>1753874</v>
      </c>
      <c r="C35" s="10" t="s">
        <v>15</v>
      </c>
      <c r="D35" s="10" t="s">
        <v>16</v>
      </c>
      <c r="E35" s="11" t="s">
        <v>46</v>
      </c>
      <c r="F35" s="11"/>
      <c r="G35" s="10" t="s">
        <v>53</v>
      </c>
      <c r="H35" s="11" t="s">
        <v>74</v>
      </c>
      <c r="I35" s="19"/>
      <c r="J35" s="12">
        <v>354000</v>
      </c>
      <c r="K35" s="13"/>
      <c r="L35" s="72">
        <v>754000</v>
      </c>
      <c r="M35" s="16"/>
      <c r="N35" s="31" t="s">
        <v>75</v>
      </c>
      <c r="O35" s="14">
        <v>42262</v>
      </c>
      <c r="P35" s="59">
        <v>44119</v>
      </c>
      <c r="Q35" s="62"/>
    </row>
    <row r="36" spans="1:17" ht="26.25" x14ac:dyDescent="0.25">
      <c r="A36" s="9" t="s">
        <v>67</v>
      </c>
      <c r="B36" s="10">
        <v>1753874</v>
      </c>
      <c r="C36" s="10" t="s">
        <v>15</v>
      </c>
      <c r="D36" s="10" t="s">
        <v>16</v>
      </c>
      <c r="E36" s="11" t="s">
        <v>46</v>
      </c>
      <c r="F36" s="11"/>
      <c r="G36" s="10" t="s">
        <v>53</v>
      </c>
      <c r="H36" s="11" t="s">
        <v>76</v>
      </c>
      <c r="I36" s="19"/>
      <c r="J36" s="12">
        <v>46561</v>
      </c>
      <c r="K36" s="13"/>
      <c r="L36" s="72">
        <f t="shared" si="1"/>
        <v>48889.05</v>
      </c>
      <c r="M36" s="16"/>
      <c r="N36" s="31" t="s">
        <v>75</v>
      </c>
      <c r="O36" s="14">
        <v>42644</v>
      </c>
      <c r="P36" s="59">
        <v>44469</v>
      </c>
      <c r="Q36" s="62"/>
    </row>
    <row r="37" spans="1:17" ht="26.25" x14ac:dyDescent="0.25">
      <c r="A37" s="9" t="s">
        <v>67</v>
      </c>
      <c r="B37" s="10">
        <v>1753874</v>
      </c>
      <c r="C37" s="10" t="s">
        <v>15</v>
      </c>
      <c r="D37" s="10" t="s">
        <v>16</v>
      </c>
      <c r="E37" s="11" t="s">
        <v>46</v>
      </c>
      <c r="F37" s="11"/>
      <c r="G37" s="10" t="s">
        <v>18</v>
      </c>
      <c r="H37" s="11" t="s">
        <v>77</v>
      </c>
      <c r="I37" s="19"/>
      <c r="J37" s="12">
        <v>14364</v>
      </c>
      <c r="K37" s="13"/>
      <c r="L37" s="72">
        <f t="shared" si="1"/>
        <v>15082.2</v>
      </c>
      <c r="M37" s="16"/>
      <c r="N37" s="31" t="s">
        <v>75</v>
      </c>
      <c r="O37" s="14">
        <v>43101</v>
      </c>
      <c r="P37" s="59">
        <v>44012</v>
      </c>
      <c r="Q37" s="62"/>
    </row>
    <row r="38" spans="1:17" ht="26.25" x14ac:dyDescent="0.25">
      <c r="A38" s="9" t="s">
        <v>67</v>
      </c>
      <c r="B38" s="10">
        <v>1753874</v>
      </c>
      <c r="C38" s="10" t="s">
        <v>15</v>
      </c>
      <c r="D38" s="10" t="s">
        <v>16</v>
      </c>
      <c r="E38" s="11" t="s">
        <v>46</v>
      </c>
      <c r="F38" s="11"/>
      <c r="G38" s="10" t="s">
        <v>18</v>
      </c>
      <c r="H38" s="11" t="s">
        <v>78</v>
      </c>
      <c r="I38" s="19"/>
      <c r="J38" s="25">
        <v>18345</v>
      </c>
      <c r="K38" s="13"/>
      <c r="L38" s="72">
        <f t="shared" si="1"/>
        <v>19262.25</v>
      </c>
      <c r="M38" s="11"/>
      <c r="N38" s="31" t="s">
        <v>79</v>
      </c>
      <c r="O38" s="14">
        <v>43252</v>
      </c>
      <c r="P38" s="59">
        <v>44347</v>
      </c>
      <c r="Q38" s="62"/>
    </row>
    <row r="39" spans="1:17" ht="32.25" customHeight="1" x14ac:dyDescent="0.25">
      <c r="A39" s="9" t="s">
        <v>80</v>
      </c>
      <c r="B39" s="10">
        <v>1059463</v>
      </c>
      <c r="C39" s="10" t="s">
        <v>15</v>
      </c>
      <c r="D39" s="10" t="s">
        <v>16</v>
      </c>
      <c r="E39" s="16" t="s">
        <v>17</v>
      </c>
      <c r="F39" s="11"/>
      <c r="G39" s="10" t="s">
        <v>53</v>
      </c>
      <c r="H39" s="11" t="s">
        <v>81</v>
      </c>
      <c r="I39" s="18"/>
      <c r="J39" s="12">
        <v>1899</v>
      </c>
      <c r="K39" s="13"/>
      <c r="L39" s="72">
        <v>2500</v>
      </c>
      <c r="M39" s="11"/>
      <c r="N39" s="31" t="s">
        <v>20</v>
      </c>
      <c r="O39" s="14">
        <v>44013</v>
      </c>
      <c r="P39" s="59">
        <v>44377</v>
      </c>
      <c r="Q39" s="62"/>
    </row>
    <row r="40" spans="1:17" ht="21" customHeight="1" x14ac:dyDescent="0.25">
      <c r="A40" s="9" t="s">
        <v>82</v>
      </c>
      <c r="B40" s="10"/>
      <c r="C40" s="10"/>
      <c r="D40" s="10"/>
      <c r="E40" s="11" t="s">
        <v>46</v>
      </c>
      <c r="F40" s="11"/>
      <c r="G40" s="10"/>
      <c r="H40" s="11" t="s">
        <v>83</v>
      </c>
      <c r="I40" s="18"/>
      <c r="J40" s="12">
        <v>3279.15</v>
      </c>
      <c r="K40" s="13">
        <v>3279.15</v>
      </c>
      <c r="L40" s="72"/>
      <c r="M40" s="11"/>
      <c r="N40" s="31" t="s">
        <v>20</v>
      </c>
      <c r="O40" s="14">
        <v>44013</v>
      </c>
      <c r="P40" s="59">
        <v>44377</v>
      </c>
      <c r="Q40" s="62"/>
    </row>
    <row r="41" spans="1:17" ht="55.5" customHeight="1" x14ac:dyDescent="0.25">
      <c r="A41" s="9" t="s">
        <v>84</v>
      </c>
      <c r="B41" s="10">
        <v>2092617</v>
      </c>
      <c r="C41" s="10" t="s">
        <v>15</v>
      </c>
      <c r="D41" s="10" t="s">
        <v>16</v>
      </c>
      <c r="E41" s="11" t="s">
        <v>24</v>
      </c>
      <c r="F41" s="11"/>
      <c r="G41" s="10" t="s">
        <v>53</v>
      </c>
      <c r="H41" s="11" t="s">
        <v>85</v>
      </c>
      <c r="I41" s="19"/>
      <c r="J41" s="12">
        <v>15553.6</v>
      </c>
      <c r="K41" s="13"/>
      <c r="L41" s="72">
        <f t="shared" ref="L41" si="2">J41+(J41*5%)</f>
        <v>16331.28</v>
      </c>
      <c r="M41" s="11"/>
      <c r="N41" s="31" t="s">
        <v>20</v>
      </c>
      <c r="O41" s="14">
        <v>44013</v>
      </c>
      <c r="P41" s="59">
        <v>44377</v>
      </c>
      <c r="Q41" s="62"/>
    </row>
    <row r="42" spans="1:17" ht="36" customHeight="1" x14ac:dyDescent="0.25">
      <c r="A42" s="9" t="s">
        <v>84</v>
      </c>
      <c r="B42" s="10">
        <v>2092617</v>
      </c>
      <c r="C42" s="10" t="s">
        <v>15</v>
      </c>
      <c r="D42" s="10" t="s">
        <v>16</v>
      </c>
      <c r="E42" s="11" t="s">
        <v>24</v>
      </c>
      <c r="F42" s="11"/>
      <c r="G42" s="10"/>
      <c r="H42" s="11" t="s">
        <v>86</v>
      </c>
      <c r="I42" s="19"/>
      <c r="J42" s="12">
        <f>I42/1.5</f>
        <v>0</v>
      </c>
      <c r="K42" s="13">
        <v>29204.639999999999</v>
      </c>
      <c r="L42" s="72"/>
      <c r="M42" s="11"/>
      <c r="N42" s="31" t="s">
        <v>87</v>
      </c>
      <c r="O42" s="14">
        <v>43447</v>
      </c>
      <c r="P42" s="59">
        <v>44012</v>
      </c>
      <c r="Q42" s="62"/>
    </row>
    <row r="43" spans="1:17" ht="36" customHeight="1" x14ac:dyDescent="0.25">
      <c r="A43" s="9" t="s">
        <v>84</v>
      </c>
      <c r="B43" s="10"/>
      <c r="C43" s="10"/>
      <c r="D43" s="10"/>
      <c r="E43" s="11"/>
      <c r="F43" s="11"/>
      <c r="G43" s="10"/>
      <c r="H43" s="11" t="s">
        <v>192</v>
      </c>
      <c r="I43" s="19"/>
      <c r="J43" s="12">
        <v>5444.14</v>
      </c>
      <c r="K43" s="13"/>
      <c r="L43" s="72">
        <v>5444.14</v>
      </c>
      <c r="M43" s="11" t="s">
        <v>190</v>
      </c>
      <c r="N43" s="31" t="s">
        <v>20</v>
      </c>
      <c r="O43" s="14">
        <v>43922</v>
      </c>
      <c r="P43" s="59">
        <v>44286</v>
      </c>
      <c r="Q43" s="62"/>
    </row>
    <row r="44" spans="1:17" ht="36" customHeight="1" x14ac:dyDescent="0.25">
      <c r="A44" s="9" t="s">
        <v>186</v>
      </c>
      <c r="B44" s="10"/>
      <c r="C44" s="10"/>
      <c r="D44" s="10"/>
      <c r="E44" s="11"/>
      <c r="F44" s="11"/>
      <c r="G44" s="10"/>
      <c r="H44" s="11" t="s">
        <v>187</v>
      </c>
      <c r="I44" s="19"/>
      <c r="J44" s="12">
        <v>0</v>
      </c>
      <c r="K44" s="13">
        <v>36123</v>
      </c>
      <c r="L44" s="72"/>
      <c r="M44" s="11" t="s">
        <v>191</v>
      </c>
      <c r="N44" s="31" t="s">
        <v>20</v>
      </c>
      <c r="O44" s="14">
        <v>44013</v>
      </c>
      <c r="P44" s="59">
        <v>44377</v>
      </c>
      <c r="Q44" s="62"/>
    </row>
    <row r="45" spans="1:17" ht="21" customHeight="1" x14ac:dyDescent="0.25">
      <c r="A45" s="9" t="s">
        <v>88</v>
      </c>
      <c r="B45" s="15">
        <v>2182900</v>
      </c>
      <c r="C45" s="15" t="s">
        <v>15</v>
      </c>
      <c r="D45" s="15" t="s">
        <v>16</v>
      </c>
      <c r="E45" s="16" t="s">
        <v>17</v>
      </c>
      <c r="F45" s="16"/>
      <c r="G45" s="17" t="s">
        <v>18</v>
      </c>
      <c r="H45" s="16" t="s">
        <v>89</v>
      </c>
      <c r="I45" s="18"/>
      <c r="J45" s="12">
        <v>39609.17</v>
      </c>
      <c r="K45" s="13">
        <v>41589.61</v>
      </c>
      <c r="L45" s="72"/>
      <c r="M45" s="11"/>
      <c r="N45" s="31" t="s">
        <v>20</v>
      </c>
      <c r="O45" s="14">
        <v>44013</v>
      </c>
      <c r="P45" s="59">
        <v>44377</v>
      </c>
      <c r="Q45" s="62"/>
    </row>
    <row r="46" spans="1:17" ht="33" customHeight="1" x14ac:dyDescent="0.25">
      <c r="A46" s="9" t="s">
        <v>90</v>
      </c>
      <c r="B46" s="10">
        <v>1032905</v>
      </c>
      <c r="C46" s="10" t="s">
        <v>15</v>
      </c>
      <c r="D46" s="10" t="s">
        <v>16</v>
      </c>
      <c r="E46" s="11" t="s">
        <v>46</v>
      </c>
      <c r="F46" s="11"/>
      <c r="G46" s="10" t="s">
        <v>53</v>
      </c>
      <c r="H46" s="11" t="s">
        <v>91</v>
      </c>
      <c r="I46" s="19"/>
      <c r="J46" s="12">
        <v>3162.25</v>
      </c>
      <c r="K46" s="13"/>
      <c r="L46" s="72">
        <f>J46+(J46*10%)</f>
        <v>3478.4749999999999</v>
      </c>
      <c r="M46" s="11"/>
      <c r="N46" s="31" t="s">
        <v>20</v>
      </c>
      <c r="O46" s="14">
        <v>44013</v>
      </c>
      <c r="P46" s="59">
        <v>44377</v>
      </c>
      <c r="Q46" s="62"/>
    </row>
    <row r="47" spans="1:17" ht="31.5" customHeight="1" x14ac:dyDescent="0.25">
      <c r="A47" s="9" t="s">
        <v>92</v>
      </c>
      <c r="B47" s="10"/>
      <c r="C47" s="10" t="s">
        <v>15</v>
      </c>
      <c r="D47" s="10" t="s">
        <v>16</v>
      </c>
      <c r="E47" s="11" t="s">
        <v>24</v>
      </c>
      <c r="F47" s="11"/>
      <c r="G47" s="10" t="s">
        <v>18</v>
      </c>
      <c r="H47" s="11" t="s">
        <v>93</v>
      </c>
      <c r="I47" s="19"/>
      <c r="J47" s="12">
        <v>5000</v>
      </c>
      <c r="K47" s="13"/>
      <c r="L47" s="72">
        <v>5000</v>
      </c>
      <c r="M47" s="11"/>
      <c r="N47" s="31" t="s">
        <v>20</v>
      </c>
      <c r="O47" s="14">
        <v>43862</v>
      </c>
      <c r="P47" s="59">
        <v>44227</v>
      </c>
      <c r="Q47" s="62"/>
    </row>
    <row r="48" spans="1:17" ht="31.5" customHeight="1" x14ac:dyDescent="0.25">
      <c r="A48" s="9" t="s">
        <v>94</v>
      </c>
      <c r="B48" s="10">
        <v>2307089</v>
      </c>
      <c r="C48" s="10" t="s">
        <v>15</v>
      </c>
      <c r="D48" s="10" t="s">
        <v>16</v>
      </c>
      <c r="E48" s="11" t="s">
        <v>46</v>
      </c>
      <c r="F48" s="11"/>
      <c r="G48" s="10" t="s">
        <v>18</v>
      </c>
      <c r="H48" s="11" t="s">
        <v>95</v>
      </c>
      <c r="I48" s="19"/>
      <c r="J48" s="12">
        <v>17525.599999999999</v>
      </c>
      <c r="K48" s="13"/>
      <c r="L48" s="72">
        <f t="shared" ref="L48:L49" si="3">J48+(J48*5%)</f>
        <v>18401.879999999997</v>
      </c>
      <c r="M48" s="11"/>
      <c r="N48" s="31" t="s">
        <v>20</v>
      </c>
      <c r="O48" s="14">
        <v>44013</v>
      </c>
      <c r="P48" s="59">
        <v>44377</v>
      </c>
      <c r="Q48" s="62"/>
    </row>
    <row r="49" spans="1:23" ht="51.75" x14ac:dyDescent="0.25">
      <c r="A49" s="9" t="s">
        <v>96</v>
      </c>
      <c r="B49" s="10">
        <v>1033111</v>
      </c>
      <c r="C49" s="10" t="s">
        <v>15</v>
      </c>
      <c r="D49" s="10" t="s">
        <v>16</v>
      </c>
      <c r="E49" s="11" t="s">
        <v>24</v>
      </c>
      <c r="F49" s="11"/>
      <c r="G49" s="10" t="s">
        <v>53</v>
      </c>
      <c r="H49" s="11" t="s">
        <v>97</v>
      </c>
      <c r="I49" s="19"/>
      <c r="J49" s="12">
        <v>12040</v>
      </c>
      <c r="K49" s="13"/>
      <c r="L49" s="72">
        <f t="shared" si="3"/>
        <v>12642</v>
      </c>
      <c r="M49" s="11"/>
      <c r="N49" s="31" t="s">
        <v>20</v>
      </c>
      <c r="O49" s="14">
        <v>44013</v>
      </c>
      <c r="P49" s="59">
        <v>44377</v>
      </c>
      <c r="Q49" s="62"/>
    </row>
    <row r="50" spans="1:23" ht="120.75" customHeight="1" x14ac:dyDescent="0.25">
      <c r="A50" s="9" t="s">
        <v>98</v>
      </c>
      <c r="B50" s="10">
        <v>1033123</v>
      </c>
      <c r="C50" s="10" t="s">
        <v>15</v>
      </c>
      <c r="D50" s="10" t="s">
        <v>16</v>
      </c>
      <c r="E50" s="11" t="s">
        <v>46</v>
      </c>
      <c r="F50" s="11"/>
      <c r="G50" s="10" t="s">
        <v>99</v>
      </c>
      <c r="H50" s="11" t="s">
        <v>100</v>
      </c>
      <c r="I50" s="19"/>
      <c r="J50" s="12">
        <v>1590.26</v>
      </c>
      <c r="K50" s="13">
        <v>1590.25</v>
      </c>
      <c r="L50" s="72"/>
      <c r="M50" s="11"/>
      <c r="N50" s="31" t="s">
        <v>101</v>
      </c>
      <c r="O50" s="14">
        <v>42933</v>
      </c>
      <c r="P50" s="59">
        <v>44758</v>
      </c>
      <c r="Q50" s="62"/>
    </row>
    <row r="51" spans="1:23" s="1" customFormat="1" ht="120" customHeight="1" x14ac:dyDescent="0.25">
      <c r="A51" s="9" t="s">
        <v>98</v>
      </c>
      <c r="B51" s="10">
        <v>1033123</v>
      </c>
      <c r="C51" s="10" t="s">
        <v>15</v>
      </c>
      <c r="D51" s="10" t="s">
        <v>16</v>
      </c>
      <c r="E51" s="11" t="s">
        <v>46</v>
      </c>
      <c r="F51" s="11"/>
      <c r="G51" s="10" t="s">
        <v>53</v>
      </c>
      <c r="H51" s="11" t="s">
        <v>102</v>
      </c>
      <c r="I51" s="19"/>
      <c r="J51" s="12">
        <v>300</v>
      </c>
      <c r="K51" s="13">
        <v>300</v>
      </c>
      <c r="L51" s="72"/>
      <c r="M51" s="11"/>
      <c r="N51" s="31" t="s">
        <v>101</v>
      </c>
      <c r="O51" s="14">
        <v>42933</v>
      </c>
      <c r="P51" s="59">
        <v>44758</v>
      </c>
      <c r="Q51" s="62"/>
      <c r="R51"/>
      <c r="S51"/>
      <c r="T51"/>
      <c r="U51"/>
      <c r="V51"/>
      <c r="W51"/>
    </row>
    <row r="52" spans="1:23" s="1" customFormat="1" ht="26.25" hidden="1" x14ac:dyDescent="0.25">
      <c r="A52" s="26" t="s">
        <v>103</v>
      </c>
      <c r="B52" s="27"/>
      <c r="C52" s="27"/>
      <c r="D52" s="27"/>
      <c r="E52" s="11" t="s">
        <v>24</v>
      </c>
      <c r="F52" s="28"/>
      <c r="G52" s="10" t="s">
        <v>53</v>
      </c>
      <c r="H52" s="21" t="s">
        <v>104</v>
      </c>
      <c r="I52" s="19"/>
      <c r="J52" s="12" t="s">
        <v>105</v>
      </c>
      <c r="K52" s="13"/>
      <c r="L52" s="72"/>
      <c r="M52" s="11"/>
      <c r="N52" s="31" t="s">
        <v>20</v>
      </c>
      <c r="O52" s="14">
        <v>43647</v>
      </c>
      <c r="P52" s="59">
        <v>44012</v>
      </c>
      <c r="Q52" s="62"/>
      <c r="R52"/>
      <c r="S52"/>
      <c r="T52"/>
      <c r="U52"/>
      <c r="V52"/>
      <c r="W52"/>
    </row>
    <row r="53" spans="1:23" s="1" customFormat="1" ht="26.25" hidden="1" x14ac:dyDescent="0.25">
      <c r="A53" s="26" t="s">
        <v>103</v>
      </c>
      <c r="B53" s="27"/>
      <c r="C53" s="27"/>
      <c r="D53" s="27"/>
      <c r="E53" s="11" t="s">
        <v>24</v>
      </c>
      <c r="F53" s="28"/>
      <c r="G53" s="10" t="s">
        <v>53</v>
      </c>
      <c r="H53" s="21" t="s">
        <v>106</v>
      </c>
      <c r="I53" s="19"/>
      <c r="J53" s="12" t="s">
        <v>105</v>
      </c>
      <c r="K53" s="13"/>
      <c r="L53" s="72"/>
      <c r="M53" s="11"/>
      <c r="N53" s="31" t="s">
        <v>20</v>
      </c>
      <c r="O53" s="14">
        <v>43647</v>
      </c>
      <c r="P53" s="59">
        <v>44012</v>
      </c>
      <c r="Q53" s="62"/>
      <c r="R53"/>
      <c r="S53"/>
      <c r="T53"/>
      <c r="U53"/>
      <c r="V53"/>
      <c r="W53"/>
    </row>
    <row r="54" spans="1:23" s="1" customFormat="1" ht="26.25" hidden="1" x14ac:dyDescent="0.25">
      <c r="A54" s="26" t="s">
        <v>103</v>
      </c>
      <c r="B54" s="27"/>
      <c r="C54" s="27"/>
      <c r="D54" s="27"/>
      <c r="E54" s="11" t="s">
        <v>24</v>
      </c>
      <c r="F54" s="28"/>
      <c r="G54" s="10" t="s">
        <v>53</v>
      </c>
      <c r="H54" s="21" t="s">
        <v>107</v>
      </c>
      <c r="I54" s="19"/>
      <c r="J54" s="12" t="s">
        <v>105</v>
      </c>
      <c r="K54" s="13"/>
      <c r="L54" s="72"/>
      <c r="M54" s="11"/>
      <c r="N54" s="31" t="s">
        <v>20</v>
      </c>
      <c r="O54" s="14">
        <v>43647</v>
      </c>
      <c r="P54" s="59">
        <v>44012</v>
      </c>
      <c r="Q54" s="62"/>
      <c r="R54"/>
      <c r="S54"/>
      <c r="T54"/>
      <c r="U54"/>
      <c r="V54"/>
      <c r="W54"/>
    </row>
    <row r="55" spans="1:23" s="1" customFormat="1" ht="26.25" hidden="1" x14ac:dyDescent="0.25">
      <c r="A55" s="26" t="s">
        <v>103</v>
      </c>
      <c r="B55" s="27"/>
      <c r="C55" s="27"/>
      <c r="D55" s="27"/>
      <c r="E55" s="11" t="s">
        <v>24</v>
      </c>
      <c r="F55" s="28"/>
      <c r="G55" s="10" t="s">
        <v>53</v>
      </c>
      <c r="H55" s="21" t="s">
        <v>108</v>
      </c>
      <c r="I55" s="19"/>
      <c r="J55" s="12" t="s">
        <v>105</v>
      </c>
      <c r="K55" s="13"/>
      <c r="L55" s="72"/>
      <c r="M55" s="11"/>
      <c r="N55" s="31" t="s">
        <v>20</v>
      </c>
      <c r="O55" s="14">
        <v>43647</v>
      </c>
      <c r="P55" s="59">
        <v>44012</v>
      </c>
      <c r="Q55" s="62"/>
      <c r="R55"/>
      <c r="S55"/>
      <c r="T55"/>
      <c r="U55"/>
      <c r="V55"/>
      <c r="W55"/>
    </row>
    <row r="56" spans="1:23" s="1" customFormat="1" ht="26.25" hidden="1" x14ac:dyDescent="0.25">
      <c r="A56" s="26" t="s">
        <v>103</v>
      </c>
      <c r="B56" s="27"/>
      <c r="C56" s="27"/>
      <c r="D56" s="27"/>
      <c r="E56" s="11" t="s">
        <v>24</v>
      </c>
      <c r="F56" s="28"/>
      <c r="G56" s="10" t="s">
        <v>53</v>
      </c>
      <c r="H56" s="21" t="s">
        <v>109</v>
      </c>
      <c r="I56" s="19"/>
      <c r="J56" s="12" t="s">
        <v>105</v>
      </c>
      <c r="K56" s="13"/>
      <c r="L56" s="72"/>
      <c r="M56" s="11"/>
      <c r="N56" s="31" t="s">
        <v>20</v>
      </c>
      <c r="O56" s="14">
        <v>43647</v>
      </c>
      <c r="P56" s="59">
        <v>44012</v>
      </c>
      <c r="Q56" s="62"/>
      <c r="R56"/>
      <c r="S56"/>
      <c r="T56"/>
      <c r="U56"/>
      <c r="V56"/>
      <c r="W56"/>
    </row>
    <row r="57" spans="1:23" s="1" customFormat="1" ht="26.25" hidden="1" x14ac:dyDescent="0.25">
      <c r="A57" s="26" t="s">
        <v>103</v>
      </c>
      <c r="B57" s="27"/>
      <c r="C57" s="27"/>
      <c r="D57" s="27"/>
      <c r="E57" s="11" t="s">
        <v>24</v>
      </c>
      <c r="F57" s="28"/>
      <c r="G57" s="10" t="s">
        <v>53</v>
      </c>
      <c r="H57" s="21" t="s">
        <v>110</v>
      </c>
      <c r="I57" s="19"/>
      <c r="J57" s="12" t="s">
        <v>105</v>
      </c>
      <c r="K57" s="13"/>
      <c r="L57" s="72"/>
      <c r="M57" s="11"/>
      <c r="N57" s="31" t="s">
        <v>20</v>
      </c>
      <c r="O57" s="14">
        <v>43647</v>
      </c>
      <c r="P57" s="59">
        <v>44012</v>
      </c>
      <c r="Q57" s="62"/>
      <c r="R57"/>
      <c r="S57"/>
      <c r="T57"/>
      <c r="U57"/>
      <c r="V57"/>
      <c r="W57"/>
    </row>
    <row r="58" spans="1:23" s="1" customFormat="1" ht="26.25" hidden="1" x14ac:dyDescent="0.25">
      <c r="A58" s="26" t="s">
        <v>103</v>
      </c>
      <c r="B58"/>
      <c r="C58"/>
      <c r="D58"/>
      <c r="E58" s="11" t="s">
        <v>24</v>
      </c>
      <c r="F58"/>
      <c r="G58" s="10" t="s">
        <v>53</v>
      </c>
      <c r="H58" s="21" t="s">
        <v>111</v>
      </c>
      <c r="I58" s="19"/>
      <c r="J58" s="12" t="s">
        <v>105</v>
      </c>
      <c r="K58" s="13"/>
      <c r="L58" s="72"/>
      <c r="M58" s="29"/>
      <c r="N58" s="31" t="s">
        <v>20</v>
      </c>
      <c r="O58" s="14">
        <v>43647</v>
      </c>
      <c r="P58" s="59">
        <v>44012</v>
      </c>
      <c r="Q58" s="62"/>
      <c r="R58"/>
      <c r="S58"/>
      <c r="T58"/>
      <c r="U58"/>
      <c r="V58"/>
      <c r="W58"/>
    </row>
    <row r="59" spans="1:23" s="1" customFormat="1" ht="23.25" x14ac:dyDescent="0.25">
      <c r="A59" s="9" t="s">
        <v>112</v>
      </c>
      <c r="B59" s="10">
        <v>1963979</v>
      </c>
      <c r="C59" s="10" t="s">
        <v>15</v>
      </c>
      <c r="D59" s="10" t="s">
        <v>16</v>
      </c>
      <c r="E59" s="11" t="s">
        <v>46</v>
      </c>
      <c r="F59" s="30" t="s">
        <v>113</v>
      </c>
      <c r="G59" s="10" t="s">
        <v>53</v>
      </c>
      <c r="H59" s="11" t="s">
        <v>114</v>
      </c>
      <c r="I59" s="19"/>
      <c r="J59" s="12">
        <v>10648</v>
      </c>
      <c r="K59" s="13"/>
      <c r="L59" s="72">
        <f t="shared" ref="L59" si="4">J59+(J59*5%)</f>
        <v>11180.4</v>
      </c>
      <c r="M59" s="11"/>
      <c r="N59" s="31" t="s">
        <v>20</v>
      </c>
      <c r="O59" s="14">
        <v>44013</v>
      </c>
      <c r="P59" s="59">
        <v>44377</v>
      </c>
      <c r="Q59" s="62"/>
      <c r="R59"/>
      <c r="S59"/>
      <c r="T59"/>
      <c r="U59"/>
      <c r="V59"/>
      <c r="W59"/>
    </row>
    <row r="60" spans="1:23" s="1" customFormat="1" ht="31.5" customHeight="1" x14ac:dyDescent="0.25">
      <c r="A60" s="9" t="s">
        <v>115</v>
      </c>
      <c r="B60" s="10">
        <v>1732134</v>
      </c>
      <c r="C60" s="10" t="s">
        <v>15</v>
      </c>
      <c r="D60" s="10" t="s">
        <v>16</v>
      </c>
      <c r="E60" s="11" t="s">
        <v>24</v>
      </c>
      <c r="F60" s="11"/>
      <c r="G60" s="10" t="s">
        <v>18</v>
      </c>
      <c r="H60" s="16" t="s">
        <v>116</v>
      </c>
      <c r="I60" s="19"/>
      <c r="J60" s="12">
        <v>6864</v>
      </c>
      <c r="K60" s="13">
        <v>6864</v>
      </c>
      <c r="L60" s="72"/>
      <c r="M60" s="11"/>
      <c r="N60" s="31" t="s">
        <v>20</v>
      </c>
      <c r="O60" s="14">
        <v>44013</v>
      </c>
      <c r="P60" s="59">
        <v>44377</v>
      </c>
      <c r="Q60" s="62"/>
      <c r="R60"/>
      <c r="S60"/>
      <c r="T60"/>
      <c r="U60"/>
      <c r="V60"/>
      <c r="W60"/>
    </row>
    <row r="61" spans="1:23" s="1" customFormat="1" x14ac:dyDescent="0.25">
      <c r="A61" s="9" t="s">
        <v>115</v>
      </c>
      <c r="B61" s="10">
        <v>1732134</v>
      </c>
      <c r="C61" s="10" t="s">
        <v>15</v>
      </c>
      <c r="D61" s="10" t="s">
        <v>16</v>
      </c>
      <c r="E61" s="16" t="s">
        <v>24</v>
      </c>
      <c r="F61" s="11"/>
      <c r="G61" s="10" t="s">
        <v>18</v>
      </c>
      <c r="H61" s="11" t="s">
        <v>117</v>
      </c>
      <c r="I61" s="19"/>
      <c r="J61" s="12">
        <v>2880</v>
      </c>
      <c r="K61" s="13">
        <v>2880</v>
      </c>
      <c r="L61" s="72"/>
      <c r="M61" s="11"/>
      <c r="N61" s="31" t="s">
        <v>20</v>
      </c>
      <c r="O61" s="14">
        <v>44013</v>
      </c>
      <c r="P61" s="59">
        <v>44377</v>
      </c>
      <c r="Q61" s="62"/>
      <c r="R61"/>
      <c r="S61"/>
      <c r="T61"/>
      <c r="U61"/>
      <c r="V61"/>
      <c r="W61"/>
    </row>
    <row r="62" spans="1:23" s="1" customFormat="1" x14ac:dyDescent="0.25">
      <c r="A62" s="9" t="s">
        <v>115</v>
      </c>
      <c r="B62" s="10">
        <v>1732134</v>
      </c>
      <c r="C62" s="10" t="s">
        <v>15</v>
      </c>
      <c r="D62" s="10" t="s">
        <v>16</v>
      </c>
      <c r="E62" s="16" t="s">
        <v>24</v>
      </c>
      <c r="F62" s="11"/>
      <c r="G62" s="10" t="s">
        <v>18</v>
      </c>
      <c r="H62" s="16" t="s">
        <v>118</v>
      </c>
      <c r="I62" s="19"/>
      <c r="J62" s="12">
        <f>I62/3</f>
        <v>0</v>
      </c>
      <c r="K62" s="13"/>
      <c r="L62" s="72">
        <v>8000</v>
      </c>
      <c r="M62" s="11"/>
      <c r="N62" s="31" t="s">
        <v>65</v>
      </c>
      <c r="O62" s="14">
        <v>42894</v>
      </c>
      <c r="P62" s="59">
        <v>43990</v>
      </c>
      <c r="Q62" s="62"/>
      <c r="R62"/>
      <c r="S62"/>
      <c r="T62"/>
      <c r="U62"/>
      <c r="V62"/>
      <c r="W62"/>
    </row>
    <row r="63" spans="1:23" s="1" customFormat="1" ht="26.25" x14ac:dyDescent="0.25">
      <c r="A63" s="9" t="s">
        <v>119</v>
      </c>
      <c r="B63" s="15">
        <v>2196829</v>
      </c>
      <c r="C63" s="15" t="s">
        <v>15</v>
      </c>
      <c r="D63" s="15" t="s">
        <v>16</v>
      </c>
      <c r="E63" s="16" t="s">
        <v>24</v>
      </c>
      <c r="F63" s="16"/>
      <c r="G63" s="17" t="s">
        <v>18</v>
      </c>
      <c r="H63" s="16" t="s">
        <v>120</v>
      </c>
      <c r="I63" s="18"/>
      <c r="J63" s="12">
        <v>99960.4</v>
      </c>
      <c r="K63" s="13">
        <v>110479.48</v>
      </c>
      <c r="L63" s="72"/>
      <c r="M63" s="11"/>
      <c r="N63" s="31" t="s">
        <v>20</v>
      </c>
      <c r="O63" s="14">
        <v>44013</v>
      </c>
      <c r="P63" s="59">
        <v>44377</v>
      </c>
      <c r="Q63" s="62"/>
      <c r="R63"/>
      <c r="S63"/>
      <c r="T63"/>
      <c r="U63"/>
      <c r="V63"/>
      <c r="W63"/>
    </row>
    <row r="64" spans="1:23" s="1" customFormat="1" ht="26.25" x14ac:dyDescent="0.25">
      <c r="A64" s="9" t="s">
        <v>121</v>
      </c>
      <c r="B64" s="10">
        <v>2244391</v>
      </c>
      <c r="C64" s="10" t="s">
        <v>15</v>
      </c>
      <c r="D64" s="10" t="s">
        <v>16</v>
      </c>
      <c r="E64" s="11" t="s">
        <v>46</v>
      </c>
      <c r="F64" s="16"/>
      <c r="G64" s="10" t="s">
        <v>18</v>
      </c>
      <c r="H64" s="11" t="s">
        <v>122</v>
      </c>
      <c r="I64" s="19"/>
      <c r="J64" s="12">
        <v>3990</v>
      </c>
      <c r="K64" s="13"/>
      <c r="L64" s="72">
        <f t="shared" ref="L64:L66" si="5">J64+(J64*5%)</f>
        <v>4189.5</v>
      </c>
      <c r="M64" s="11"/>
      <c r="N64" s="31" t="s">
        <v>20</v>
      </c>
      <c r="O64" s="14">
        <v>44013</v>
      </c>
      <c r="P64" s="59">
        <v>44377</v>
      </c>
      <c r="Q64" s="62"/>
      <c r="R64"/>
      <c r="S64"/>
      <c r="T64"/>
      <c r="U64"/>
      <c r="V64"/>
      <c r="W64"/>
    </row>
    <row r="65" spans="1:23" s="1" customFormat="1" ht="26.25" x14ac:dyDescent="0.25">
      <c r="A65" s="9" t="s">
        <v>121</v>
      </c>
      <c r="B65" s="10">
        <v>2244391</v>
      </c>
      <c r="C65" s="10" t="s">
        <v>15</v>
      </c>
      <c r="D65" s="10" t="s">
        <v>16</v>
      </c>
      <c r="E65" s="11" t="s">
        <v>46</v>
      </c>
      <c r="F65" s="16"/>
      <c r="G65" s="10" t="s">
        <v>18</v>
      </c>
      <c r="H65" s="11" t="s">
        <v>122</v>
      </c>
      <c r="I65" s="19"/>
      <c r="J65" s="12">
        <v>285.62</v>
      </c>
      <c r="K65" s="13"/>
      <c r="L65" s="72">
        <f t="shared" si="5"/>
        <v>299.90100000000001</v>
      </c>
      <c r="M65" s="11"/>
      <c r="N65" s="31" t="s">
        <v>20</v>
      </c>
      <c r="O65" s="14">
        <v>43784</v>
      </c>
      <c r="P65" s="59">
        <v>44012</v>
      </c>
      <c r="Q65" s="62"/>
      <c r="R65"/>
      <c r="S65"/>
      <c r="T65"/>
      <c r="U65"/>
      <c r="V65"/>
      <c r="W65"/>
    </row>
    <row r="66" spans="1:23" ht="39" x14ac:dyDescent="0.25">
      <c r="A66" s="9" t="s">
        <v>123</v>
      </c>
      <c r="B66" s="15">
        <v>2184168</v>
      </c>
      <c r="C66" s="15" t="s">
        <v>15</v>
      </c>
      <c r="D66" s="15" t="s">
        <v>16</v>
      </c>
      <c r="E66" s="16" t="s">
        <v>24</v>
      </c>
      <c r="F66" s="16"/>
      <c r="G66" s="17" t="s">
        <v>53</v>
      </c>
      <c r="H66" s="16" t="s">
        <v>124</v>
      </c>
      <c r="I66" s="18"/>
      <c r="J66" s="12">
        <v>38500</v>
      </c>
      <c r="K66" s="13"/>
      <c r="L66" s="72">
        <f t="shared" si="5"/>
        <v>40425</v>
      </c>
      <c r="M66" s="11"/>
      <c r="N66" s="31" t="s">
        <v>20</v>
      </c>
      <c r="O66" s="14">
        <v>44013</v>
      </c>
      <c r="P66" s="59">
        <v>44377</v>
      </c>
      <c r="Q66" s="62"/>
    </row>
    <row r="67" spans="1:23" ht="26.25" x14ac:dyDescent="0.25">
      <c r="A67" s="9" t="s">
        <v>193</v>
      </c>
      <c r="B67" s="15"/>
      <c r="C67" s="15"/>
      <c r="D67" s="15"/>
      <c r="E67" s="16"/>
      <c r="F67" s="16"/>
      <c r="G67" s="17"/>
      <c r="H67" s="16" t="s">
        <v>194</v>
      </c>
      <c r="I67" s="18"/>
      <c r="J67" s="12">
        <v>257.25</v>
      </c>
      <c r="K67" s="13"/>
      <c r="L67" s="72">
        <v>257.25</v>
      </c>
      <c r="M67" s="11" t="s">
        <v>190</v>
      </c>
      <c r="N67" s="31" t="s">
        <v>20</v>
      </c>
      <c r="O67" s="14">
        <v>43922</v>
      </c>
      <c r="P67" s="59">
        <v>44286</v>
      </c>
      <c r="Q67" s="62"/>
    </row>
    <row r="68" spans="1:23" ht="26.25" x14ac:dyDescent="0.25">
      <c r="A68" s="9" t="s">
        <v>125</v>
      </c>
      <c r="B68" s="10"/>
      <c r="C68" s="10"/>
      <c r="D68" s="10"/>
      <c r="E68" s="11" t="s">
        <v>17</v>
      </c>
      <c r="F68" s="16"/>
      <c r="G68" s="17" t="s">
        <v>53</v>
      </c>
      <c r="H68" s="11" t="s">
        <v>126</v>
      </c>
      <c r="I68" s="19"/>
      <c r="J68" s="12">
        <v>11580</v>
      </c>
      <c r="K68" s="13">
        <v>11580</v>
      </c>
      <c r="L68" s="72"/>
      <c r="M68" s="11"/>
      <c r="N68" s="31" t="s">
        <v>127</v>
      </c>
      <c r="O68" s="14">
        <v>43356</v>
      </c>
      <c r="P68" s="59">
        <v>43646</v>
      </c>
      <c r="Q68" s="62"/>
    </row>
    <row r="69" spans="1:23" ht="26.25" x14ac:dyDescent="0.25">
      <c r="A69" s="9" t="s">
        <v>128</v>
      </c>
      <c r="B69" s="15">
        <v>2258293</v>
      </c>
      <c r="C69" s="15" t="s">
        <v>15</v>
      </c>
      <c r="D69" s="15" t="s">
        <v>16</v>
      </c>
      <c r="E69" s="16" t="s">
        <v>24</v>
      </c>
      <c r="F69" s="16"/>
      <c r="G69" s="17" t="s">
        <v>53</v>
      </c>
      <c r="H69" s="16" t="s">
        <v>129</v>
      </c>
      <c r="I69" s="18"/>
      <c r="J69" s="12">
        <f>I69/3</f>
        <v>0</v>
      </c>
      <c r="K69" s="13"/>
      <c r="L69" s="72"/>
      <c r="M69" s="11" t="s">
        <v>64</v>
      </c>
      <c r="N69" s="31" t="s">
        <v>65</v>
      </c>
      <c r="O69" s="14">
        <v>43363</v>
      </c>
      <c r="P69" s="59">
        <v>44459</v>
      </c>
      <c r="Q69" s="62"/>
    </row>
    <row r="70" spans="1:23" ht="32.25" customHeight="1" x14ac:dyDescent="0.25">
      <c r="A70" s="9" t="s">
        <v>130</v>
      </c>
      <c r="B70" s="15">
        <v>1783793</v>
      </c>
      <c r="C70" s="15" t="s">
        <v>15</v>
      </c>
      <c r="D70" s="15" t="s">
        <v>16</v>
      </c>
      <c r="E70" s="16" t="s">
        <v>24</v>
      </c>
      <c r="F70" s="16"/>
      <c r="G70" s="17" t="s">
        <v>18</v>
      </c>
      <c r="H70" s="16" t="s">
        <v>131</v>
      </c>
      <c r="I70" s="18"/>
      <c r="J70" s="12">
        <v>60000</v>
      </c>
      <c r="K70" s="13">
        <v>60000</v>
      </c>
      <c r="L70" s="72"/>
      <c r="M70" s="11"/>
      <c r="N70" s="31" t="s">
        <v>20</v>
      </c>
      <c r="O70" s="14">
        <v>44013</v>
      </c>
      <c r="P70" s="59">
        <v>44377</v>
      </c>
      <c r="Q70" s="62"/>
    </row>
    <row r="71" spans="1:23" ht="33" customHeight="1" x14ac:dyDescent="0.25">
      <c r="A71" s="9" t="s">
        <v>130</v>
      </c>
      <c r="B71" s="15">
        <v>1783793</v>
      </c>
      <c r="C71" s="15" t="s">
        <v>15</v>
      </c>
      <c r="D71" s="15" t="s">
        <v>16</v>
      </c>
      <c r="E71" s="16" t="s">
        <v>24</v>
      </c>
      <c r="F71" s="16"/>
      <c r="G71" s="17" t="s">
        <v>18</v>
      </c>
      <c r="H71" s="16" t="s">
        <v>132</v>
      </c>
      <c r="I71" s="18"/>
      <c r="J71" s="12">
        <v>72000</v>
      </c>
      <c r="K71" s="13">
        <v>72000</v>
      </c>
      <c r="L71" s="72"/>
      <c r="M71" s="11"/>
      <c r="N71" s="31" t="s">
        <v>20</v>
      </c>
      <c r="O71" s="14">
        <v>44013</v>
      </c>
      <c r="P71" s="59">
        <v>44377</v>
      </c>
      <c r="Q71" s="62"/>
    </row>
    <row r="72" spans="1:23" ht="26.25" x14ac:dyDescent="0.25">
      <c r="A72" s="9" t="s">
        <v>133</v>
      </c>
      <c r="B72" s="10">
        <v>2072070</v>
      </c>
      <c r="C72" s="10" t="s">
        <v>15</v>
      </c>
      <c r="D72" s="10" t="s">
        <v>16</v>
      </c>
      <c r="E72" s="11" t="s">
        <v>24</v>
      </c>
      <c r="F72" s="16"/>
      <c r="G72" s="10" t="s">
        <v>18</v>
      </c>
      <c r="H72" s="16" t="s">
        <v>134</v>
      </c>
      <c r="I72" s="19"/>
      <c r="J72" s="12">
        <v>12735.76</v>
      </c>
      <c r="K72" s="13"/>
      <c r="L72" s="72">
        <f t="shared" ref="L72:L86" si="6">J72+(J72*5%)</f>
        <v>13372.548000000001</v>
      </c>
      <c r="M72" s="11"/>
      <c r="N72" s="31" t="s">
        <v>20</v>
      </c>
      <c r="O72" s="14">
        <v>44013</v>
      </c>
      <c r="P72" s="59">
        <v>44377</v>
      </c>
      <c r="Q72" s="62"/>
    </row>
    <row r="73" spans="1:23" ht="51.75" x14ac:dyDescent="0.25">
      <c r="A73" s="9" t="s">
        <v>135</v>
      </c>
      <c r="B73" s="10">
        <v>2078607</v>
      </c>
      <c r="C73" s="10" t="s">
        <v>15</v>
      </c>
      <c r="D73" s="10" t="s">
        <v>16</v>
      </c>
      <c r="E73" s="11" t="s">
        <v>24</v>
      </c>
      <c r="F73" s="16"/>
      <c r="G73" s="10" t="s">
        <v>18</v>
      </c>
      <c r="H73" s="16" t="s">
        <v>136</v>
      </c>
      <c r="I73" s="19"/>
      <c r="J73" s="12">
        <f>I73/2</f>
        <v>0</v>
      </c>
      <c r="K73" s="13"/>
      <c r="L73" s="72"/>
      <c r="M73" s="11" t="s">
        <v>64</v>
      </c>
      <c r="N73" s="31" t="s">
        <v>137</v>
      </c>
      <c r="O73" s="14">
        <v>43300</v>
      </c>
      <c r="P73" s="59">
        <v>44012</v>
      </c>
      <c r="Q73" s="62"/>
    </row>
    <row r="74" spans="1:23" x14ac:dyDescent="0.25">
      <c r="A74" s="9" t="s">
        <v>135</v>
      </c>
      <c r="B74" s="15">
        <v>2078607</v>
      </c>
      <c r="C74" s="15" t="s">
        <v>15</v>
      </c>
      <c r="D74" s="15" t="s">
        <v>16</v>
      </c>
      <c r="E74" s="16" t="s">
        <v>24</v>
      </c>
      <c r="F74" s="16"/>
      <c r="G74" s="17" t="s">
        <v>18</v>
      </c>
      <c r="H74" s="16" t="s">
        <v>138</v>
      </c>
      <c r="I74" s="18"/>
      <c r="J74" s="12">
        <v>39517.11</v>
      </c>
      <c r="K74" s="13"/>
      <c r="L74" s="72">
        <f t="shared" si="6"/>
        <v>41492.965499999998</v>
      </c>
      <c r="M74" s="11"/>
      <c r="N74" s="31" t="s">
        <v>20</v>
      </c>
      <c r="O74" s="14">
        <v>44013</v>
      </c>
      <c r="P74" s="59">
        <v>44377</v>
      </c>
      <c r="Q74" s="62"/>
    </row>
    <row r="75" spans="1:23" x14ac:dyDescent="0.25">
      <c r="A75" s="9" t="s">
        <v>135</v>
      </c>
      <c r="B75" s="15">
        <v>2078607</v>
      </c>
      <c r="C75" s="15" t="s">
        <v>15</v>
      </c>
      <c r="D75" s="15" t="s">
        <v>16</v>
      </c>
      <c r="E75" s="16" t="s">
        <v>24</v>
      </c>
      <c r="F75" s="16"/>
      <c r="G75" s="17" t="s">
        <v>18</v>
      </c>
      <c r="H75" s="16" t="s">
        <v>139</v>
      </c>
      <c r="I75" s="18"/>
      <c r="J75" s="12">
        <v>42499.87</v>
      </c>
      <c r="K75" s="13"/>
      <c r="L75" s="72">
        <f t="shared" si="6"/>
        <v>44624.863499999999</v>
      </c>
      <c r="M75" s="11"/>
      <c r="N75" s="31" t="s">
        <v>20</v>
      </c>
      <c r="O75" s="14">
        <v>44013</v>
      </c>
      <c r="P75" s="59">
        <v>44377</v>
      </c>
      <c r="Q75" s="62"/>
    </row>
    <row r="76" spans="1:23" ht="51.75" x14ac:dyDescent="0.25">
      <c r="A76" s="9" t="s">
        <v>135</v>
      </c>
      <c r="B76" s="10">
        <v>2078607</v>
      </c>
      <c r="C76" s="10" t="s">
        <v>15</v>
      </c>
      <c r="D76" s="10" t="s">
        <v>16</v>
      </c>
      <c r="E76" s="11" t="s">
        <v>24</v>
      </c>
      <c r="F76" s="16"/>
      <c r="G76" s="10" t="s">
        <v>18</v>
      </c>
      <c r="H76" s="32" t="s">
        <v>140</v>
      </c>
      <c r="I76" s="18"/>
      <c r="J76" s="12">
        <v>4858.4399999999996</v>
      </c>
      <c r="K76" s="13"/>
      <c r="L76" s="72">
        <f t="shared" si="6"/>
        <v>5101.3619999999992</v>
      </c>
      <c r="M76" s="11"/>
      <c r="N76" s="31" t="s">
        <v>20</v>
      </c>
      <c r="O76" s="14">
        <v>44013</v>
      </c>
      <c r="P76" s="59">
        <v>44377</v>
      </c>
      <c r="Q76" s="62"/>
    </row>
    <row r="77" spans="1:23" ht="39" x14ac:dyDescent="0.25">
      <c r="A77" s="9" t="s">
        <v>135</v>
      </c>
      <c r="B77" s="10">
        <v>2078607</v>
      </c>
      <c r="C77" s="10" t="s">
        <v>15</v>
      </c>
      <c r="D77" s="10" t="s">
        <v>16</v>
      </c>
      <c r="E77" s="11" t="s">
        <v>24</v>
      </c>
      <c r="F77" s="16"/>
      <c r="G77" s="10" t="s">
        <v>18</v>
      </c>
      <c r="H77" s="32" t="s">
        <v>141</v>
      </c>
      <c r="I77" s="18"/>
      <c r="J77" s="12">
        <v>1460.94</v>
      </c>
      <c r="K77" s="13"/>
      <c r="L77" s="72">
        <f t="shared" si="6"/>
        <v>1533.9870000000001</v>
      </c>
      <c r="M77" s="11"/>
      <c r="N77" s="31" t="s">
        <v>20</v>
      </c>
      <c r="O77" s="14">
        <v>44013</v>
      </c>
      <c r="P77" s="59">
        <v>44377</v>
      </c>
      <c r="Q77" s="62"/>
    </row>
    <row r="78" spans="1:23" ht="38.25" customHeight="1" x14ac:dyDescent="0.25">
      <c r="A78" s="9" t="s">
        <v>135</v>
      </c>
      <c r="B78" s="10">
        <v>2078607</v>
      </c>
      <c r="C78" s="10" t="s">
        <v>15</v>
      </c>
      <c r="D78" s="10" t="s">
        <v>16</v>
      </c>
      <c r="E78" s="11" t="s">
        <v>24</v>
      </c>
      <c r="F78" s="16"/>
      <c r="G78" s="10" t="s">
        <v>18</v>
      </c>
      <c r="H78" s="32" t="s">
        <v>142</v>
      </c>
      <c r="I78" s="18"/>
      <c r="J78" s="12">
        <v>1234.42</v>
      </c>
      <c r="K78" s="13"/>
      <c r="L78" s="72">
        <f t="shared" si="6"/>
        <v>1296.1410000000001</v>
      </c>
      <c r="M78" s="11"/>
      <c r="N78" s="31" t="s">
        <v>20</v>
      </c>
      <c r="O78" s="14">
        <v>44013</v>
      </c>
      <c r="P78" s="59">
        <v>44377</v>
      </c>
      <c r="Q78" s="62"/>
    </row>
    <row r="79" spans="1:23" ht="45.75" customHeight="1" x14ac:dyDescent="0.25">
      <c r="A79" s="9" t="s">
        <v>135</v>
      </c>
      <c r="B79" s="10">
        <v>2078607</v>
      </c>
      <c r="C79" s="10" t="s">
        <v>15</v>
      </c>
      <c r="D79" s="10" t="s">
        <v>16</v>
      </c>
      <c r="E79" s="11" t="s">
        <v>24</v>
      </c>
      <c r="F79" s="16"/>
      <c r="G79" s="10" t="s">
        <v>18</v>
      </c>
      <c r="H79" s="32" t="s">
        <v>143</v>
      </c>
      <c r="I79" s="18"/>
      <c r="J79" s="12">
        <v>2527.38</v>
      </c>
      <c r="K79" s="13"/>
      <c r="L79" s="72">
        <f t="shared" si="6"/>
        <v>2653.7490000000003</v>
      </c>
      <c r="M79" s="11"/>
      <c r="N79" s="31" t="s">
        <v>20</v>
      </c>
      <c r="O79" s="14">
        <v>44013</v>
      </c>
      <c r="P79" s="59">
        <v>44377</v>
      </c>
      <c r="Q79" s="62"/>
    </row>
    <row r="80" spans="1:23" ht="45.75" customHeight="1" x14ac:dyDescent="0.25">
      <c r="A80" s="9" t="s">
        <v>135</v>
      </c>
      <c r="B80" s="10">
        <v>2078607</v>
      </c>
      <c r="C80" s="10" t="s">
        <v>15</v>
      </c>
      <c r="D80" s="10" t="s">
        <v>16</v>
      </c>
      <c r="E80" s="11" t="s">
        <v>24</v>
      </c>
      <c r="F80" s="16"/>
      <c r="G80" s="10" t="s">
        <v>18</v>
      </c>
      <c r="H80" s="32" t="s">
        <v>144</v>
      </c>
      <c r="I80" s="18"/>
      <c r="J80" s="12">
        <v>3324.84</v>
      </c>
      <c r="K80" s="13"/>
      <c r="L80" s="72">
        <f t="shared" si="6"/>
        <v>3491.0820000000003</v>
      </c>
      <c r="M80" s="11"/>
      <c r="N80" s="31" t="s">
        <v>20</v>
      </c>
      <c r="O80" s="14">
        <v>44013</v>
      </c>
      <c r="P80" s="59">
        <v>44377</v>
      </c>
      <c r="Q80" s="62"/>
    </row>
    <row r="81" spans="1:17" ht="29.25" customHeight="1" x14ac:dyDescent="0.25">
      <c r="A81" s="9" t="s">
        <v>135</v>
      </c>
      <c r="B81" s="10">
        <v>2078607</v>
      </c>
      <c r="C81" s="10" t="s">
        <v>15</v>
      </c>
      <c r="D81" s="10" t="s">
        <v>16</v>
      </c>
      <c r="E81" s="11" t="s">
        <v>24</v>
      </c>
      <c r="F81" s="16"/>
      <c r="G81" s="10" t="s">
        <v>18</v>
      </c>
      <c r="H81" s="32" t="s">
        <v>145</v>
      </c>
      <c r="I81" s="18"/>
      <c r="J81" s="12">
        <v>390</v>
      </c>
      <c r="K81" s="13"/>
      <c r="L81" s="72">
        <f t="shared" si="6"/>
        <v>409.5</v>
      </c>
      <c r="M81" s="11"/>
      <c r="N81" s="31" t="s">
        <v>20</v>
      </c>
      <c r="O81" s="14">
        <v>44013</v>
      </c>
      <c r="P81" s="59">
        <v>44377</v>
      </c>
      <c r="Q81" s="62"/>
    </row>
    <row r="82" spans="1:17" ht="29.25" customHeight="1" x14ac:dyDescent="0.25">
      <c r="A82" s="9" t="s">
        <v>135</v>
      </c>
      <c r="B82" s="10">
        <v>2078607</v>
      </c>
      <c r="C82" s="10" t="s">
        <v>15</v>
      </c>
      <c r="D82" s="10" t="s">
        <v>16</v>
      </c>
      <c r="E82" s="11" t="s">
        <v>24</v>
      </c>
      <c r="F82" s="16"/>
      <c r="G82" s="10" t="s">
        <v>18</v>
      </c>
      <c r="H82" s="32" t="s">
        <v>146</v>
      </c>
      <c r="I82" s="18"/>
      <c r="J82" s="12">
        <v>195.89</v>
      </c>
      <c r="K82" s="13"/>
      <c r="L82" s="72">
        <f t="shared" si="6"/>
        <v>205.68449999999999</v>
      </c>
      <c r="M82" s="11"/>
      <c r="N82" s="31" t="s">
        <v>20</v>
      </c>
      <c r="O82" s="14">
        <v>44013</v>
      </c>
      <c r="P82" s="59">
        <v>44377</v>
      </c>
      <c r="Q82" s="62"/>
    </row>
    <row r="83" spans="1:17" ht="128.25" x14ac:dyDescent="0.25">
      <c r="A83" s="9" t="s">
        <v>135</v>
      </c>
      <c r="B83" s="10"/>
      <c r="C83" s="10"/>
      <c r="D83" s="10"/>
      <c r="E83" s="11" t="s">
        <v>24</v>
      </c>
      <c r="F83" s="16"/>
      <c r="G83" s="10" t="s">
        <v>18</v>
      </c>
      <c r="H83" s="33" t="s">
        <v>147</v>
      </c>
      <c r="I83" s="19"/>
      <c r="J83" s="12">
        <v>5487.26</v>
      </c>
      <c r="K83" s="13"/>
      <c r="L83" s="72">
        <f t="shared" si="6"/>
        <v>5761.6230000000005</v>
      </c>
      <c r="M83" s="11"/>
      <c r="N83" s="31" t="s">
        <v>20</v>
      </c>
      <c r="O83" s="14">
        <v>44013</v>
      </c>
      <c r="P83" s="59">
        <v>44377</v>
      </c>
      <c r="Q83" s="62"/>
    </row>
    <row r="84" spans="1:17" ht="39" x14ac:dyDescent="0.25">
      <c r="A84" s="9" t="s">
        <v>135</v>
      </c>
      <c r="B84" s="10"/>
      <c r="C84" s="10"/>
      <c r="D84" s="10"/>
      <c r="E84" s="11" t="s">
        <v>24</v>
      </c>
      <c r="F84" s="16"/>
      <c r="G84" s="10" t="s">
        <v>18</v>
      </c>
      <c r="H84" s="33" t="s">
        <v>148</v>
      </c>
      <c r="I84" s="19"/>
      <c r="J84" s="12">
        <v>855.56</v>
      </c>
      <c r="K84" s="13"/>
      <c r="L84" s="72">
        <f t="shared" si="6"/>
        <v>898.33799999999997</v>
      </c>
      <c r="M84" s="11"/>
      <c r="N84" s="31" t="s">
        <v>20</v>
      </c>
      <c r="O84" s="14">
        <v>44013</v>
      </c>
      <c r="P84" s="59">
        <v>44377</v>
      </c>
      <c r="Q84" s="62"/>
    </row>
    <row r="85" spans="1:17" ht="64.5" x14ac:dyDescent="0.25">
      <c r="A85" s="9" t="s">
        <v>135</v>
      </c>
      <c r="B85" s="10"/>
      <c r="C85" s="10"/>
      <c r="D85" s="10"/>
      <c r="E85" s="11" t="s">
        <v>24</v>
      </c>
      <c r="F85" s="16"/>
      <c r="G85" s="10" t="s">
        <v>18</v>
      </c>
      <c r="H85" s="33" t="s">
        <v>149</v>
      </c>
      <c r="I85" s="19"/>
      <c r="J85" s="12">
        <v>4386.66</v>
      </c>
      <c r="K85" s="13"/>
      <c r="L85" s="72">
        <f t="shared" si="6"/>
        <v>4605.9929999999995</v>
      </c>
      <c r="M85" s="11"/>
      <c r="N85" s="31" t="s">
        <v>20</v>
      </c>
      <c r="O85" s="14">
        <v>44013</v>
      </c>
      <c r="P85" s="59">
        <v>44377</v>
      </c>
      <c r="Q85" s="62"/>
    </row>
    <row r="86" spans="1:17" ht="90" x14ac:dyDescent="0.25">
      <c r="A86" s="9" t="s">
        <v>135</v>
      </c>
      <c r="B86" s="10"/>
      <c r="C86" s="10"/>
      <c r="D86" s="10"/>
      <c r="E86" s="11" t="s">
        <v>24</v>
      </c>
      <c r="F86" s="11"/>
      <c r="G86" s="10" t="s">
        <v>18</v>
      </c>
      <c r="H86" s="34" t="s">
        <v>150</v>
      </c>
      <c r="I86" s="19"/>
      <c r="J86" s="12">
        <v>3980</v>
      </c>
      <c r="K86" s="13"/>
      <c r="L86" s="72">
        <f t="shared" si="6"/>
        <v>4179</v>
      </c>
      <c r="M86" s="11"/>
      <c r="N86" s="31" t="s">
        <v>20</v>
      </c>
      <c r="O86" s="14">
        <v>44013</v>
      </c>
      <c r="P86" s="59">
        <v>44377</v>
      </c>
      <c r="Q86" s="62"/>
    </row>
    <row r="87" spans="1:17" ht="27" customHeight="1" x14ac:dyDescent="0.25">
      <c r="A87" s="9" t="s">
        <v>151</v>
      </c>
      <c r="B87" s="10">
        <v>2108512</v>
      </c>
      <c r="C87" s="10" t="s">
        <v>15</v>
      </c>
      <c r="D87" s="10" t="s">
        <v>16</v>
      </c>
      <c r="E87" s="11" t="s">
        <v>46</v>
      </c>
      <c r="F87" s="11"/>
      <c r="G87" s="10" t="s">
        <v>18</v>
      </c>
      <c r="H87" s="11" t="s">
        <v>152</v>
      </c>
      <c r="I87" s="19"/>
      <c r="J87" s="12">
        <v>14999</v>
      </c>
      <c r="K87" s="13"/>
      <c r="L87" s="72">
        <v>14999</v>
      </c>
      <c r="M87" s="11"/>
      <c r="N87" s="31" t="s">
        <v>20</v>
      </c>
      <c r="O87" s="14">
        <v>44013</v>
      </c>
      <c r="P87" s="59">
        <v>44377</v>
      </c>
      <c r="Q87" s="62"/>
    </row>
    <row r="88" spans="1:17" ht="23.25" customHeight="1" x14ac:dyDescent="0.25">
      <c r="A88" s="9" t="s">
        <v>153</v>
      </c>
      <c r="B88" s="10">
        <v>2291269</v>
      </c>
      <c r="C88" s="10" t="s">
        <v>15</v>
      </c>
      <c r="D88" s="10" t="s">
        <v>16</v>
      </c>
      <c r="E88" s="11" t="s">
        <v>17</v>
      </c>
      <c r="F88" s="11"/>
      <c r="G88" s="10" t="s">
        <v>18</v>
      </c>
      <c r="H88" s="11" t="s">
        <v>154</v>
      </c>
      <c r="I88" s="19"/>
      <c r="J88" s="12">
        <v>7475</v>
      </c>
      <c r="K88" s="13">
        <v>8208</v>
      </c>
      <c r="L88" s="72"/>
      <c r="M88" s="11"/>
      <c r="N88" s="31" t="s">
        <v>20</v>
      </c>
      <c r="O88" s="14">
        <v>44013</v>
      </c>
      <c r="P88" s="59">
        <v>44377</v>
      </c>
      <c r="Q88" s="62"/>
    </row>
    <row r="89" spans="1:17" ht="35.25" customHeight="1" x14ac:dyDescent="0.25">
      <c r="A89" s="9" t="s">
        <v>155</v>
      </c>
      <c r="B89" s="10">
        <v>1893401</v>
      </c>
      <c r="C89" s="10" t="s">
        <v>15</v>
      </c>
      <c r="D89" s="10" t="s">
        <v>16</v>
      </c>
      <c r="E89" s="11" t="s">
        <v>24</v>
      </c>
      <c r="F89" s="11"/>
      <c r="G89" s="10" t="s">
        <v>18</v>
      </c>
      <c r="H89" s="11" t="s">
        <v>156</v>
      </c>
      <c r="I89" s="19"/>
      <c r="J89" s="12">
        <v>4180</v>
      </c>
      <c r="K89" s="13"/>
      <c r="L89" s="72"/>
      <c r="M89" s="11"/>
      <c r="N89" s="31" t="s">
        <v>20</v>
      </c>
      <c r="O89" s="14">
        <v>44013</v>
      </c>
      <c r="P89" s="59">
        <v>44377</v>
      </c>
      <c r="Q89" s="62"/>
    </row>
    <row r="90" spans="1:17" ht="61.5" customHeight="1" x14ac:dyDescent="0.25">
      <c r="A90" s="9" t="s">
        <v>155</v>
      </c>
      <c r="B90" s="10">
        <v>1893401</v>
      </c>
      <c r="C90" s="10" t="s">
        <v>15</v>
      </c>
      <c r="D90" s="10" t="s">
        <v>16</v>
      </c>
      <c r="E90" s="11" t="s">
        <v>24</v>
      </c>
      <c r="F90" s="11"/>
      <c r="G90" s="10" t="s">
        <v>18</v>
      </c>
      <c r="H90" s="11" t="s">
        <v>157</v>
      </c>
      <c r="I90" s="19"/>
      <c r="J90" s="12">
        <v>80948.800000000003</v>
      </c>
      <c r="K90" s="13"/>
      <c r="L90" s="72">
        <v>70948.800000000003</v>
      </c>
      <c r="M90" s="30" t="s">
        <v>190</v>
      </c>
      <c r="N90" s="31" t="s">
        <v>20</v>
      </c>
      <c r="O90" s="14">
        <v>43929</v>
      </c>
      <c r="P90" s="59">
        <v>44293</v>
      </c>
      <c r="Q90" s="62"/>
    </row>
    <row r="91" spans="1:17" ht="21.75" customHeight="1" x14ac:dyDescent="0.25">
      <c r="A91" s="9" t="s">
        <v>158</v>
      </c>
      <c r="B91" s="10">
        <v>2051587</v>
      </c>
      <c r="C91" s="10" t="s">
        <v>15</v>
      </c>
      <c r="D91" s="10" t="s">
        <v>16</v>
      </c>
      <c r="E91" s="11" t="s">
        <v>24</v>
      </c>
      <c r="F91" s="11"/>
      <c r="G91" s="10" t="s">
        <v>18</v>
      </c>
      <c r="H91" s="11" t="s">
        <v>159</v>
      </c>
      <c r="I91" s="19"/>
      <c r="J91" s="12">
        <v>1719.5</v>
      </c>
      <c r="K91" s="13">
        <v>1891.5</v>
      </c>
      <c r="L91" s="72"/>
      <c r="M91" s="11"/>
      <c r="N91" s="31" t="s">
        <v>20</v>
      </c>
      <c r="O91" s="14">
        <v>44013</v>
      </c>
      <c r="P91" s="59">
        <v>44377</v>
      </c>
      <c r="Q91" s="62"/>
    </row>
    <row r="92" spans="1:17" ht="26.25" x14ac:dyDescent="0.25">
      <c r="A92" s="9" t="s">
        <v>160</v>
      </c>
      <c r="B92" s="10">
        <v>1034605</v>
      </c>
      <c r="C92" s="10" t="s">
        <v>15</v>
      </c>
      <c r="D92" s="10" t="s">
        <v>16</v>
      </c>
      <c r="E92" s="11" t="s">
        <v>46</v>
      </c>
      <c r="F92" s="11"/>
      <c r="G92" s="10" t="s">
        <v>18</v>
      </c>
      <c r="H92" s="11" t="s">
        <v>161</v>
      </c>
      <c r="I92" s="19"/>
      <c r="J92" s="12">
        <v>16379</v>
      </c>
      <c r="K92" s="13"/>
      <c r="L92" s="72">
        <f t="shared" ref="L92" si="7">J92+(J92*5%)</f>
        <v>17197.95</v>
      </c>
      <c r="M92" s="11"/>
      <c r="N92" s="31" t="s">
        <v>71</v>
      </c>
      <c r="O92" s="14">
        <v>42278</v>
      </c>
      <c r="P92" s="59">
        <v>44104</v>
      </c>
      <c r="Q92" s="62"/>
    </row>
    <row r="93" spans="1:17" ht="26.25" x14ac:dyDescent="0.25">
      <c r="A93" s="9" t="s">
        <v>162</v>
      </c>
      <c r="B93" s="10">
        <v>1777409</v>
      </c>
      <c r="C93" s="10" t="s">
        <v>15</v>
      </c>
      <c r="D93" s="10" t="s">
        <v>16</v>
      </c>
      <c r="E93" s="11" t="s">
        <v>17</v>
      </c>
      <c r="F93" s="11"/>
      <c r="G93" s="10" t="s">
        <v>18</v>
      </c>
      <c r="H93" s="11" t="s">
        <v>163</v>
      </c>
      <c r="I93" s="19"/>
      <c r="J93" s="12">
        <v>7000</v>
      </c>
      <c r="K93" s="13"/>
      <c r="L93" s="72">
        <v>7000</v>
      </c>
      <c r="M93" s="11"/>
      <c r="N93" s="31" t="s">
        <v>20</v>
      </c>
      <c r="O93" s="14">
        <v>42917</v>
      </c>
      <c r="P93" s="59">
        <v>43281</v>
      </c>
      <c r="Q93" s="62"/>
    </row>
    <row r="94" spans="1:17" ht="39" x14ac:dyDescent="0.25">
      <c r="A94" s="9" t="s">
        <v>164</v>
      </c>
      <c r="B94" s="10">
        <v>2265205</v>
      </c>
      <c r="C94" s="10" t="s">
        <v>15</v>
      </c>
      <c r="D94" s="10" t="s">
        <v>16</v>
      </c>
      <c r="E94" s="11" t="s">
        <v>24</v>
      </c>
      <c r="F94" s="11"/>
      <c r="G94" s="10" t="s">
        <v>18</v>
      </c>
      <c r="H94" s="11" t="s">
        <v>165</v>
      </c>
      <c r="I94" s="19"/>
      <c r="J94" s="12">
        <v>63840</v>
      </c>
      <c r="K94" s="13"/>
      <c r="L94" s="72">
        <v>63840</v>
      </c>
      <c r="M94" s="11"/>
      <c r="N94" s="31" t="s">
        <v>22</v>
      </c>
      <c r="O94" s="14">
        <v>43172</v>
      </c>
      <c r="P94" s="59">
        <v>44267</v>
      </c>
      <c r="Q94" s="62"/>
    </row>
    <row r="95" spans="1:17" ht="25.5" customHeight="1" x14ac:dyDescent="0.25">
      <c r="A95" s="9" t="s">
        <v>164</v>
      </c>
      <c r="B95" s="10">
        <v>2265205</v>
      </c>
      <c r="C95" s="10" t="s">
        <v>15</v>
      </c>
      <c r="D95" s="10" t="s">
        <v>16</v>
      </c>
      <c r="E95" s="11" t="s">
        <v>24</v>
      </c>
      <c r="F95" s="11"/>
      <c r="G95" s="10" t="s">
        <v>18</v>
      </c>
      <c r="H95" s="11" t="s">
        <v>166</v>
      </c>
      <c r="I95" s="19"/>
      <c r="J95" s="12">
        <v>14900</v>
      </c>
      <c r="K95" s="13"/>
      <c r="L95" s="72">
        <v>14900</v>
      </c>
      <c r="M95" s="11"/>
      <c r="N95" s="31" t="s">
        <v>20</v>
      </c>
      <c r="O95" s="14">
        <v>44013</v>
      </c>
      <c r="P95" s="59">
        <v>44377</v>
      </c>
      <c r="Q95" s="62"/>
    </row>
    <row r="96" spans="1:17" ht="25.5" customHeight="1" x14ac:dyDescent="0.25">
      <c r="A96" s="9" t="s">
        <v>164</v>
      </c>
      <c r="B96" s="10">
        <v>2265205</v>
      </c>
      <c r="C96" s="10" t="s">
        <v>15</v>
      </c>
      <c r="D96" s="10" t="s">
        <v>16</v>
      </c>
      <c r="E96" s="11" t="s">
        <v>24</v>
      </c>
      <c r="F96" s="11"/>
      <c r="G96" s="10" t="s">
        <v>18</v>
      </c>
      <c r="H96" s="11" t="s">
        <v>167</v>
      </c>
      <c r="I96" s="19"/>
      <c r="J96" s="12">
        <v>14400</v>
      </c>
      <c r="K96" s="13"/>
      <c r="L96" s="72">
        <v>14400</v>
      </c>
      <c r="M96" s="11"/>
      <c r="N96" s="31" t="s">
        <v>20</v>
      </c>
      <c r="O96" s="14">
        <v>44013</v>
      </c>
      <c r="P96" s="59">
        <v>44377</v>
      </c>
      <c r="Q96" s="62"/>
    </row>
    <row r="97" spans="1:23" ht="39" customHeight="1" x14ac:dyDescent="0.25">
      <c r="A97" s="9" t="s">
        <v>168</v>
      </c>
      <c r="B97" s="10">
        <v>2172118</v>
      </c>
      <c r="C97" s="10" t="s">
        <v>15</v>
      </c>
      <c r="D97" s="10" t="s">
        <v>16</v>
      </c>
      <c r="E97" s="11" t="s">
        <v>46</v>
      </c>
      <c r="F97" s="11"/>
      <c r="G97" s="10" t="s">
        <v>18</v>
      </c>
      <c r="H97" s="11" t="s">
        <v>169</v>
      </c>
      <c r="I97" s="19"/>
      <c r="J97" s="12">
        <v>6965.2</v>
      </c>
      <c r="K97" s="13"/>
      <c r="L97" s="72">
        <v>6965</v>
      </c>
      <c r="M97" s="11"/>
      <c r="N97" s="31" t="s">
        <v>79</v>
      </c>
      <c r="O97" s="14">
        <v>44013</v>
      </c>
      <c r="P97" s="59">
        <v>44377</v>
      </c>
      <c r="Q97" s="62"/>
    </row>
    <row r="98" spans="1:23" x14ac:dyDescent="0.25">
      <c r="A98" s="9" t="s">
        <v>170</v>
      </c>
      <c r="B98" s="10">
        <v>2180500</v>
      </c>
      <c r="C98" s="10" t="s">
        <v>15</v>
      </c>
      <c r="D98" s="10" t="s">
        <v>16</v>
      </c>
      <c r="E98" s="11" t="s">
        <v>24</v>
      </c>
      <c r="F98" s="35"/>
      <c r="G98" s="36" t="s">
        <v>18</v>
      </c>
      <c r="H98" s="4" t="s">
        <v>171</v>
      </c>
      <c r="I98" s="37"/>
      <c r="J98" s="38">
        <v>4396.6000000000004</v>
      </c>
      <c r="K98" s="39"/>
      <c r="L98" s="73"/>
      <c r="M98" s="35" t="s">
        <v>64</v>
      </c>
      <c r="N98" s="40" t="s">
        <v>172</v>
      </c>
      <c r="O98" s="41">
        <v>42922</v>
      </c>
      <c r="P98" s="60">
        <v>44748</v>
      </c>
      <c r="Q98" s="62"/>
    </row>
    <row r="99" spans="1:23" s="1" customFormat="1" ht="26.25" x14ac:dyDescent="0.25">
      <c r="A99" s="9" t="s">
        <v>170</v>
      </c>
      <c r="B99" s="10">
        <v>2180500</v>
      </c>
      <c r="C99" s="10" t="s">
        <v>15</v>
      </c>
      <c r="D99" s="10" t="s">
        <v>16</v>
      </c>
      <c r="E99" s="11" t="s">
        <v>24</v>
      </c>
      <c r="F99" s="35"/>
      <c r="G99" s="36" t="s">
        <v>18</v>
      </c>
      <c r="H99" s="4" t="s">
        <v>173</v>
      </c>
      <c r="I99" s="37"/>
      <c r="J99" s="38">
        <v>1718.05</v>
      </c>
      <c r="K99" s="39"/>
      <c r="L99" s="72">
        <f t="shared" ref="L99" si="8">J99+(J99*5%)</f>
        <v>1803.9524999999999</v>
      </c>
      <c r="M99" s="35"/>
      <c r="N99" s="40" t="s">
        <v>174</v>
      </c>
      <c r="O99" s="41">
        <v>43175</v>
      </c>
      <c r="P99" s="60">
        <v>44012</v>
      </c>
      <c r="Q99" s="62"/>
      <c r="R99"/>
      <c r="S99"/>
      <c r="T99"/>
      <c r="U99"/>
      <c r="V99"/>
      <c r="W99"/>
    </row>
    <row r="100" spans="1:23" s="1" customFormat="1" ht="26.25" x14ac:dyDescent="0.25">
      <c r="A100" s="9" t="s">
        <v>170</v>
      </c>
      <c r="B100" s="10">
        <v>2180500</v>
      </c>
      <c r="C100" s="10" t="s">
        <v>15</v>
      </c>
      <c r="D100" s="10" t="s">
        <v>16</v>
      </c>
      <c r="E100" s="11" t="s">
        <v>24</v>
      </c>
      <c r="F100" s="35"/>
      <c r="G100" s="36" t="s">
        <v>18</v>
      </c>
      <c r="H100" s="4" t="s">
        <v>175</v>
      </c>
      <c r="I100" s="37"/>
      <c r="J100" s="42">
        <v>44431.29</v>
      </c>
      <c r="K100" s="43"/>
      <c r="L100" s="72">
        <f t="shared" ref="L100:L102" si="9">J100+(J100*5%)</f>
        <v>46652.854500000001</v>
      </c>
      <c r="M100" s="11"/>
      <c r="N100" s="31" t="s">
        <v>20</v>
      </c>
      <c r="O100" s="14">
        <v>44013</v>
      </c>
      <c r="P100" s="59">
        <v>44377</v>
      </c>
      <c r="Q100" s="62"/>
      <c r="R100"/>
      <c r="S100"/>
      <c r="T100"/>
      <c r="U100"/>
      <c r="V100"/>
      <c r="W100"/>
    </row>
    <row r="101" spans="1:23" s="1" customFormat="1" x14ac:dyDescent="0.25">
      <c r="A101" s="9" t="s">
        <v>170</v>
      </c>
      <c r="B101" s="10">
        <v>2180500</v>
      </c>
      <c r="C101" s="17" t="s">
        <v>15</v>
      </c>
      <c r="D101" s="17" t="s">
        <v>16</v>
      </c>
      <c r="E101" s="16" t="s">
        <v>24</v>
      </c>
      <c r="F101" s="16"/>
      <c r="G101" s="17" t="s">
        <v>18</v>
      </c>
      <c r="H101" s="16" t="s">
        <v>176</v>
      </c>
      <c r="I101" s="18"/>
      <c r="J101" s="12">
        <v>37304.71</v>
      </c>
      <c r="K101" s="13"/>
      <c r="L101" s="72">
        <f t="shared" si="9"/>
        <v>39169.945500000002</v>
      </c>
      <c r="M101" s="11"/>
      <c r="N101" s="31" t="s">
        <v>20</v>
      </c>
      <c r="O101" s="14">
        <v>44013</v>
      </c>
      <c r="P101" s="59">
        <v>44377</v>
      </c>
      <c r="Q101" s="62"/>
      <c r="R101"/>
      <c r="S101"/>
      <c r="T101"/>
      <c r="U101"/>
      <c r="V101"/>
      <c r="W101"/>
    </row>
    <row r="102" spans="1:23" s="1" customFormat="1" ht="26.25" x14ac:dyDescent="0.25">
      <c r="A102" s="9" t="s">
        <v>170</v>
      </c>
      <c r="B102" s="10">
        <v>2180500</v>
      </c>
      <c r="C102" s="17" t="s">
        <v>15</v>
      </c>
      <c r="D102" s="17" t="s">
        <v>16</v>
      </c>
      <c r="E102" s="16" t="s">
        <v>24</v>
      </c>
      <c r="F102" s="16"/>
      <c r="G102" s="17" t="s">
        <v>53</v>
      </c>
      <c r="H102" s="16" t="s">
        <v>177</v>
      </c>
      <c r="I102" s="18"/>
      <c r="J102" s="12">
        <v>60672.97</v>
      </c>
      <c r="K102" s="13"/>
      <c r="L102" s="72">
        <f t="shared" si="9"/>
        <v>63706.618500000004</v>
      </c>
      <c r="M102" s="11"/>
      <c r="N102" s="31" t="s">
        <v>20</v>
      </c>
      <c r="O102" s="14">
        <v>44013</v>
      </c>
      <c r="P102" s="59">
        <v>44377</v>
      </c>
      <c r="Q102" s="62"/>
      <c r="R102"/>
      <c r="S102"/>
      <c r="T102"/>
      <c r="U102"/>
      <c r="V102"/>
      <c r="W102"/>
    </row>
    <row r="103" spans="1:23" s="1" customFormat="1" ht="26.25" x14ac:dyDescent="0.25">
      <c r="A103" s="44" t="s">
        <v>178</v>
      </c>
      <c r="B103" s="36">
        <v>1998119</v>
      </c>
      <c r="C103" s="36" t="s">
        <v>15</v>
      </c>
      <c r="D103" s="36" t="s">
        <v>16</v>
      </c>
      <c r="E103" s="11" t="s">
        <v>24</v>
      </c>
      <c r="F103" s="35"/>
      <c r="G103" s="36" t="s">
        <v>18</v>
      </c>
      <c r="H103" s="35" t="s">
        <v>179</v>
      </c>
      <c r="I103" s="37"/>
      <c r="J103" s="38">
        <v>186000</v>
      </c>
      <c r="K103" s="39">
        <v>186000</v>
      </c>
      <c r="L103" s="73"/>
      <c r="M103" s="35"/>
      <c r="N103" s="40" t="s">
        <v>180</v>
      </c>
      <c r="O103" s="14">
        <v>41456</v>
      </c>
      <c r="P103" s="60">
        <v>45107</v>
      </c>
      <c r="Q103" s="62"/>
      <c r="R103"/>
      <c r="S103"/>
      <c r="T103"/>
      <c r="U103"/>
      <c r="V103"/>
      <c r="W103"/>
    </row>
    <row r="104" spans="1:23" s="1" customFormat="1" ht="27" thickBot="1" x14ac:dyDescent="0.3">
      <c r="A104" s="45" t="s">
        <v>181</v>
      </c>
      <c r="B104" s="46">
        <v>2308668</v>
      </c>
      <c r="C104" s="46" t="s">
        <v>15</v>
      </c>
      <c r="D104" s="46" t="s">
        <v>16</v>
      </c>
      <c r="E104" s="47" t="s">
        <v>24</v>
      </c>
      <c r="F104" s="47"/>
      <c r="G104" s="46" t="s">
        <v>18</v>
      </c>
      <c r="H104" s="48" t="s">
        <v>182</v>
      </c>
      <c r="I104" s="49"/>
      <c r="J104" s="50">
        <v>3958.2</v>
      </c>
      <c r="K104" s="51">
        <v>3958.2</v>
      </c>
      <c r="L104" s="74"/>
      <c r="M104" s="47"/>
      <c r="N104" s="76" t="s">
        <v>20</v>
      </c>
      <c r="O104" s="52">
        <v>44013</v>
      </c>
      <c r="P104" s="61">
        <v>44377</v>
      </c>
      <c r="Q104" s="62"/>
      <c r="R104"/>
      <c r="S104"/>
      <c r="T104"/>
      <c r="U104"/>
      <c r="V104"/>
      <c r="W104"/>
    </row>
    <row r="105" spans="1:23" s="1" customFormat="1" ht="18" customHeight="1" thickTop="1" x14ac:dyDescent="0.25">
      <c r="A105" s="53"/>
      <c r="B105"/>
      <c r="C105"/>
      <c r="D105"/>
      <c r="E105"/>
      <c r="F105"/>
      <c r="G105"/>
      <c r="H105"/>
      <c r="I105"/>
      <c r="J105" s="54">
        <f>SUM(J2:J104)</f>
        <v>2909239.3299999996</v>
      </c>
      <c r="K105" s="54">
        <f>SUM(K2:K104)</f>
        <v>760432.53999999992</v>
      </c>
      <c r="L105" s="79">
        <f>SUM(L2:L104)</f>
        <v>2629935.0974999997</v>
      </c>
      <c r="M105" s="79"/>
      <c r="N105"/>
      <c r="O105"/>
      <c r="P105"/>
      <c r="Q105"/>
      <c r="R105"/>
      <c r="S105"/>
      <c r="T105"/>
      <c r="U105"/>
      <c r="V105"/>
      <c r="W105"/>
    </row>
    <row r="106" spans="1:23" s="1" customFormat="1" ht="26.25" customHeight="1" x14ac:dyDescent="0.25">
      <c r="A106" s="55"/>
      <c r="B106"/>
      <c r="C106"/>
      <c r="D106"/>
      <c r="E106" s="77"/>
      <c r="F106" s="77"/>
      <c r="G106" s="77"/>
      <c r="H106" s="80" t="s">
        <v>195</v>
      </c>
      <c r="I106"/>
      <c r="J106" s="81">
        <f>J105</f>
        <v>2909239.3299999996</v>
      </c>
      <c r="K106" s="82">
        <f>K105+L105</f>
        <v>3390367.6374999997</v>
      </c>
      <c r="L106" s="82"/>
      <c r="M106"/>
      <c r="N106"/>
      <c r="O106"/>
      <c r="P106"/>
      <c r="Q106"/>
      <c r="R106"/>
      <c r="S106"/>
      <c r="T106"/>
      <c r="U106"/>
      <c r="V106"/>
      <c r="W106"/>
    </row>
    <row r="107" spans="1:23" s="1" customFormat="1" x14ac:dyDescent="0.25">
      <c r="A107" s="57"/>
      <c r="B107" s="57"/>
      <c r="C107" s="57"/>
      <c r="D107" s="57"/>
      <c r="E107" s="78"/>
      <c r="F107" s="78"/>
      <c r="G107" s="78"/>
      <c r="H107" s="78"/>
      <c r="I107"/>
      <c r="J107" s="56"/>
      <c r="K107" s="56"/>
      <c r="L107" s="56"/>
      <c r="M107"/>
      <c r="N107"/>
      <c r="O107" s="83"/>
      <c r="P107"/>
      <c r="Q107"/>
      <c r="R107"/>
      <c r="S107"/>
      <c r="T107"/>
      <c r="U107"/>
      <c r="V107"/>
      <c r="W107"/>
    </row>
  </sheetData>
  <autoFilter ref="A1:P1" xr:uid="{2CD6C788-FD83-49E3-AD02-A403DCB40196}"/>
  <mergeCells count="4">
    <mergeCell ref="E106:G106"/>
    <mergeCell ref="E107:H107"/>
    <mergeCell ref="L105:M105"/>
    <mergeCell ref="K106:L106"/>
  </mergeCells>
  <conditionalFormatting sqref="I104 I1 I15:I94 I96:I102 I8:I13 I4:I6">
    <cfRule type="duplicateValues" dxfId="4" priority="5"/>
  </conditionalFormatting>
  <conditionalFormatting sqref="I103">
    <cfRule type="duplicateValues" dxfId="3" priority="4"/>
  </conditionalFormatting>
  <conditionalFormatting sqref="I14">
    <cfRule type="duplicateValues" dxfId="2" priority="3"/>
  </conditionalFormatting>
  <conditionalFormatting sqref="I95">
    <cfRule type="duplicateValues" dxfId="1" priority="2"/>
  </conditionalFormatting>
  <conditionalFormatting sqref="I7">
    <cfRule type="duplicateValues" dxfId="0" priority="1"/>
  </conditionalFormatting>
  <printOptions horizontalCentered="1"/>
  <pageMargins left="0.2" right="0.2" top="0.5" bottom="0.25" header="0.3" footer="0.3"/>
  <pageSetup scale="78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C09CEF0339DC468222C91346CDD539" ma:contentTypeVersion="1" ma:contentTypeDescription="Create a new document." ma:contentTypeScope="" ma:versionID="193e7e668244530c148eea80ca0504d1">
  <xsd:schema xmlns:xsd="http://www.w3.org/2001/XMLSchema" xmlns:xs="http://www.w3.org/2001/XMLSchema" xmlns:p="http://schemas.microsoft.com/office/2006/metadata/properties" xmlns:ns1="http://schemas.microsoft.com/sharepoint/v3" xmlns:ns2="20894882-773f-4ca4-8f88-a7623eb85067" targetNamespace="http://schemas.microsoft.com/office/2006/metadata/properties" ma:root="true" ma:fieldsID="2d050e1453bc1ddb678aac9c48f7ee14" ns1:_="" ns2:_="">
    <xsd:import namespace="http://schemas.microsoft.com/sharepoint/v3"/>
    <xsd:import namespace="20894882-773f-4ca4-8f88-a7623eb850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94882-773f-4ca4-8f88-a7623eb8506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_dlc_DocId xmlns="20894882-773f-4ca4-8f88-a7623eb85067">65525KZWNX2R-21-911</_dlc_DocId>
    <_dlc_DocIdUrl xmlns="20894882-773f-4ca4-8f88-a7623eb85067">
      <Url>https://www.rsccd.edu/Departments/Educational-Services/Technology-Advisor-Group/_layouts/15/DocIdRedir.aspx?ID=65525KZWNX2R-21-911</Url>
      <Description>65525KZWNX2R-21-911</Description>
    </_dlc_DocIdUrl>
    <_dlc_DocIdPersistId xmlns="20894882-773f-4ca4-8f88-a7623eb85067">false</_dlc_DocIdPersistId>
    <SharedWithUsers xmlns="20894882-773f-4ca4-8f88-a7623eb8506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3E3BF1F-6C62-4B1B-870B-37231078FC31}"/>
</file>

<file path=customXml/itemProps2.xml><?xml version="1.0" encoding="utf-8"?>
<ds:datastoreItem xmlns:ds="http://schemas.openxmlformats.org/officeDocument/2006/customXml" ds:itemID="{4F6038F8-34CB-4D0B-B77C-542BAF456917}"/>
</file>

<file path=customXml/itemProps3.xml><?xml version="1.0" encoding="utf-8"?>
<ds:datastoreItem xmlns:ds="http://schemas.openxmlformats.org/officeDocument/2006/customXml" ds:itemID="{A24247EB-6A34-4637-A20D-220BBCDE72D1}"/>
</file>

<file path=customXml/itemProps4.xml><?xml version="1.0" encoding="utf-8"?>
<ds:datastoreItem xmlns:ds="http://schemas.openxmlformats.org/officeDocument/2006/customXml" ds:itemID="{FA8D7426-2D13-4B16-B02D-C35A90603A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 List 2020-2021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Nevils, Lynn</dc:creator>
  <cp:lastModifiedBy>Gonzalez, Jesse</cp:lastModifiedBy>
  <cp:lastPrinted>2020-05-01T21:08:19Z</cp:lastPrinted>
  <dcterms:created xsi:type="dcterms:W3CDTF">2020-05-01T20:45:45Z</dcterms:created>
  <dcterms:modified xsi:type="dcterms:W3CDTF">2020-05-05T19:53:42Z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79e2b21c-fff1-4ea1-913e-bfd1c63082f7</vt:lpwstr>
  </property>
  <property fmtid="{D5CDD505-2E9C-101B-9397-08002B2CF9AE}" pid="3" name="ContentTypeId">
    <vt:lpwstr>0x01010099C09CEF0339DC468222C91346CDD539</vt:lpwstr>
  </property>
  <property fmtid="{D5CDD505-2E9C-101B-9397-08002B2CF9AE}" pid="4" name="Order">
    <vt:r8>91100</vt:r8>
  </property>
  <property fmtid="{D5CDD505-2E9C-101B-9397-08002B2CF9AE}" pid="5" name="TemplateUrl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